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0" yWindow="0" windowWidth="21840" windowHeight="12525" tabRatio="734"/>
  </bookViews>
  <sheets>
    <sheet name="Personenstammblatt" sheetId="6" r:id="rId1"/>
    <sheet name="Nutzungshinweise" sheetId="10" r:id="rId2"/>
    <sheet name="Reisekostenabrechnungen" sheetId="2" r:id="rId3"/>
    <sheet name="Einzelaufstellung1" sheetId="7" r:id="rId4"/>
    <sheet name="Einzelaufstellung2" sheetId="8" r:id="rId5"/>
    <sheet name="Einzelaufstellung3" sheetId="9" r:id="rId6"/>
    <sheet name="Behördenstammblatt" sheetId="3" state="hidden" r:id="rId7"/>
  </sheets>
  <definedNames>
    <definedName name="Abendessen">Behördenstammblatt!$V$35:$V$39</definedName>
    <definedName name="Auswahl">Behördenstammblatt!$M$34:$M$35</definedName>
    <definedName name="Bahncardart">Behördenstammblatt!$M$2:$M$8</definedName>
    <definedName name="Beförderungsmittel">Behördenstammblatt!$C$2:$C$7</definedName>
    <definedName name="BeförderungsmittelNPÄ">Behördenstammblatt!$C$2:$C$8</definedName>
    <definedName name="Behörde">Behördenstammblatt!#REF!</definedName>
    <definedName name="Behörden">Behördenstammblatt!$A$2</definedName>
    <definedName name="Bereich">Behördenstammblatt!#REF!</definedName>
    <definedName name="Bereiche">Behördenstammblatt!$B$2:$B$10</definedName>
    <definedName name="BereichLU">Behördenstammblatt!$B$2:$B$11</definedName>
    <definedName name="Dienstgeschäft">Behördenstammblatt!$P$13:$P$18</definedName>
    <definedName name="_xlnm.Print_Area" localSheetId="3">Einzelaufstellung1!$A$1:$L$29</definedName>
    <definedName name="_xlnm.Print_Area" localSheetId="4">Einzelaufstellung2!$A$1:$L$29</definedName>
    <definedName name="_xlnm.Print_Area" localSheetId="5">Einzelaufstellung3!$A$1:$L$29</definedName>
    <definedName name="_xlnm.Print_Area" localSheetId="1">Nutzungshinweise!$A$2:$B$88</definedName>
    <definedName name="_xlnm.Print_Area" localSheetId="0">Personenstammblatt!$A$1:$AF$18</definedName>
    <definedName name="_xlnm.Print_Area" localSheetId="2">Reisekostenabrechnungen!$A$1:$AH$119</definedName>
    <definedName name="Grund">Behördenstammblatt!$P$21:$P$23</definedName>
    <definedName name="Haushalt">Behördenstammblatt!$D$2:$D$18</definedName>
    <definedName name="HaushaltLU">Behördenstammblatt!$D$2:$D$10</definedName>
    <definedName name="Identifikation">Behördenstammblatt!$M$17:$M$20</definedName>
    <definedName name="Kostenart">Behördenstammblatt!$G$2</definedName>
    <definedName name="Kostenstelle">Behördenstammblatt!$F$2</definedName>
    <definedName name="Kostenträger">Behördenstammblatt!$H$2</definedName>
    <definedName name="Mittag">Behördenstammblatt!$S$35:$S$39</definedName>
    <definedName name="Projekt">Behördenstammblatt!$E$2:$E$13</definedName>
    <definedName name="ProjektLU">Behördenstammblatt!$E$2:$E$6</definedName>
    <definedName name="Reiseart1">Behördenstammblatt!$P$2:$P$5</definedName>
    <definedName name="Reiseart2">Behördenstammblatt!$P$8:$P$10</definedName>
    <definedName name="Reiseart3">Behördenstammblatt!$P$21:$P$21</definedName>
    <definedName name="Reisedauer">Behördenstammblatt!$M$38:$M$45</definedName>
    <definedName name="Reiseziele">Behördenstammblatt!$P$25:$P$26</definedName>
    <definedName name="Reisezwecke">Behördenstammblatt!$P$29:$P$30</definedName>
    <definedName name="Ticketbereitstellung">Behördenstammblatt!$M$11:$M$13</definedName>
    <definedName name="Verpflegung">Behördenstammblatt!$P$35:$P$41</definedName>
    <definedName name="Wegstreckenentschädigungsart">Behördenstammblatt!$M$23:$M$28</definedName>
  </definedNames>
  <calcPr calcId="145621"/>
</workbook>
</file>

<file path=xl/calcChain.xml><?xml version="1.0" encoding="utf-8"?>
<calcChain xmlns="http://schemas.openxmlformats.org/spreadsheetml/2006/main">
  <c r="C8" i="3" l="1"/>
  <c r="AL3" i="2"/>
  <c r="AM3" i="2" s="1"/>
  <c r="AJ1" i="2" s="1"/>
  <c r="R9" i="2"/>
  <c r="AL6" i="6"/>
  <c r="AL7" i="6"/>
  <c r="S4" i="6"/>
  <c r="A2" i="9"/>
  <c r="A2" i="8"/>
  <c r="A2" i="7"/>
  <c r="AC8" i="2"/>
  <c r="Y8" i="2"/>
  <c r="T8" i="2"/>
  <c r="P8" i="2"/>
  <c r="AC7" i="2"/>
  <c r="Y7" i="2"/>
  <c r="T7" i="2"/>
  <c r="P7" i="2"/>
  <c r="K8" i="2"/>
  <c r="K7" i="2"/>
  <c r="B7" i="2"/>
  <c r="K6" i="2"/>
  <c r="K5" i="2"/>
  <c r="AB6" i="2"/>
  <c r="T6" i="2"/>
  <c r="P6" i="2"/>
  <c r="F6" i="2"/>
  <c r="B6" i="2"/>
  <c r="P5" i="2"/>
  <c r="T5" i="2"/>
  <c r="AB5" i="2"/>
  <c r="F5" i="2"/>
  <c r="B5" i="2"/>
  <c r="P29" i="7"/>
  <c r="P29" i="8"/>
  <c r="P28" i="7"/>
  <c r="P28" i="8"/>
  <c r="P28" i="9"/>
  <c r="J28" i="9"/>
  <c r="S25" i="2"/>
  <c r="AC25" i="2"/>
  <c r="P27" i="7"/>
  <c r="J27" i="7"/>
  <c r="P26" i="7"/>
  <c r="J26" i="7"/>
  <c r="P25" i="7"/>
  <c r="J25" i="7"/>
  <c r="P24" i="7"/>
  <c r="J24" i="7"/>
  <c r="P23" i="7"/>
  <c r="J23" i="7"/>
  <c r="C21" i="3"/>
  <c r="C23" i="3"/>
  <c r="U37" i="2"/>
  <c r="J9" i="2"/>
  <c r="F9" i="2"/>
  <c r="B9" i="2"/>
  <c r="Q7" i="9"/>
  <c r="R7" i="9"/>
  <c r="S7" i="9"/>
  <c r="Q8" i="9"/>
  <c r="R8" i="9"/>
  <c r="S8" i="9"/>
  <c r="Q9" i="9"/>
  <c r="R9" i="9"/>
  <c r="S9" i="9"/>
  <c r="Q10" i="9"/>
  <c r="R10" i="9"/>
  <c r="S10" i="9"/>
  <c r="Q11" i="9"/>
  <c r="R11" i="9"/>
  <c r="S11" i="9"/>
  <c r="Q12" i="9"/>
  <c r="R12" i="9"/>
  <c r="S12" i="9"/>
  <c r="Q13" i="9"/>
  <c r="R13" i="9"/>
  <c r="S13" i="9"/>
  <c r="Q14" i="9"/>
  <c r="R14" i="9"/>
  <c r="S14" i="9"/>
  <c r="Q15" i="9"/>
  <c r="R15" i="9"/>
  <c r="S15" i="9"/>
  <c r="Q16" i="9"/>
  <c r="R16" i="9"/>
  <c r="S16" i="9"/>
  <c r="Q17" i="9"/>
  <c r="R17" i="9"/>
  <c r="S17" i="9"/>
  <c r="Q18" i="9"/>
  <c r="R18" i="9"/>
  <c r="S18" i="9"/>
  <c r="Q19" i="9"/>
  <c r="R19" i="9"/>
  <c r="S19" i="9"/>
  <c r="Q20" i="9"/>
  <c r="R20" i="9"/>
  <c r="S20" i="9"/>
  <c r="Q21" i="9"/>
  <c r="R21" i="9"/>
  <c r="S21" i="9"/>
  <c r="Q22" i="9"/>
  <c r="R22" i="9"/>
  <c r="S22" i="9"/>
  <c r="R6" i="9"/>
  <c r="S6" i="9"/>
  <c r="Q6" i="9"/>
  <c r="Q7" i="8"/>
  <c r="R7" i="8"/>
  <c r="S7" i="8"/>
  <c r="Q8" i="8"/>
  <c r="R8" i="8"/>
  <c r="S8" i="8"/>
  <c r="Q9" i="8"/>
  <c r="R9" i="8"/>
  <c r="R24" i="8"/>
  <c r="S9" i="8"/>
  <c r="Q10" i="8"/>
  <c r="R10" i="8"/>
  <c r="S10" i="8"/>
  <c r="S24" i="8"/>
  <c r="Q11" i="8"/>
  <c r="R11" i="8"/>
  <c r="S11" i="8"/>
  <c r="Q12" i="8"/>
  <c r="R12" i="8"/>
  <c r="S12" i="8"/>
  <c r="Q13" i="8"/>
  <c r="R13" i="8"/>
  <c r="S13" i="8"/>
  <c r="Q14" i="8"/>
  <c r="R14" i="8"/>
  <c r="S14" i="8"/>
  <c r="Q15" i="8"/>
  <c r="R15" i="8"/>
  <c r="S15" i="8"/>
  <c r="Q16" i="8"/>
  <c r="R16" i="8"/>
  <c r="S16" i="8"/>
  <c r="Q17" i="8"/>
  <c r="R17" i="8"/>
  <c r="S17" i="8"/>
  <c r="Q18" i="8"/>
  <c r="R18" i="8"/>
  <c r="S18" i="8"/>
  <c r="Q19" i="8"/>
  <c r="R19" i="8"/>
  <c r="S19" i="8"/>
  <c r="Q20" i="8"/>
  <c r="R20" i="8"/>
  <c r="S20" i="8"/>
  <c r="Q21" i="8"/>
  <c r="R21" i="8"/>
  <c r="S21" i="8"/>
  <c r="Q22" i="8"/>
  <c r="R22" i="8"/>
  <c r="S22" i="8"/>
  <c r="R6" i="8"/>
  <c r="S6" i="8"/>
  <c r="Q6" i="8"/>
  <c r="Q7" i="7"/>
  <c r="R7" i="7"/>
  <c r="S7" i="7"/>
  <c r="Q8" i="7"/>
  <c r="R8" i="7"/>
  <c r="S8" i="7"/>
  <c r="Q9" i="7"/>
  <c r="R9" i="7"/>
  <c r="S9" i="7"/>
  <c r="Q10" i="7"/>
  <c r="R10" i="7"/>
  <c r="R24" i="7"/>
  <c r="S10" i="7"/>
  <c r="Q11" i="7"/>
  <c r="R11" i="7"/>
  <c r="S11" i="7"/>
  <c r="S23" i="7"/>
  <c r="Q12" i="7"/>
  <c r="R12" i="7"/>
  <c r="S12" i="7"/>
  <c r="Q13" i="7"/>
  <c r="R13" i="7"/>
  <c r="S13" i="7"/>
  <c r="Q14" i="7"/>
  <c r="R14" i="7"/>
  <c r="S14" i="7"/>
  <c r="Q15" i="7"/>
  <c r="R15" i="7"/>
  <c r="S15" i="7"/>
  <c r="Q16" i="7"/>
  <c r="R16" i="7"/>
  <c r="S16" i="7"/>
  <c r="Q17" i="7"/>
  <c r="R17" i="7"/>
  <c r="S17" i="7"/>
  <c r="Q18" i="7"/>
  <c r="R18" i="7"/>
  <c r="S18" i="7"/>
  <c r="Q19" i="7"/>
  <c r="R19" i="7"/>
  <c r="S19" i="7"/>
  <c r="Q20" i="7"/>
  <c r="R20" i="7"/>
  <c r="S20" i="7"/>
  <c r="Q21" i="7"/>
  <c r="R21" i="7"/>
  <c r="S21" i="7"/>
  <c r="Q22" i="7"/>
  <c r="R22" i="7"/>
  <c r="S22" i="7"/>
  <c r="R6" i="7"/>
  <c r="R23" i="7"/>
  <c r="S6" i="7"/>
  <c r="Q6" i="7"/>
  <c r="Q24" i="7"/>
  <c r="Q24" i="8"/>
  <c r="I29" i="8"/>
  <c r="X27" i="2"/>
  <c r="M28" i="3"/>
  <c r="A8" i="6"/>
  <c r="B8" i="2"/>
  <c r="M11" i="2"/>
  <c r="B88" i="10"/>
  <c r="A88" i="10"/>
  <c r="T2" i="9"/>
  <c r="M2" i="9"/>
  <c r="T2" i="8"/>
  <c r="M2" i="8"/>
  <c r="T2" i="7"/>
  <c r="M2" i="7"/>
  <c r="AT2" i="2"/>
  <c r="AJ2" i="2"/>
  <c r="O7" i="9"/>
  <c r="O8" i="9"/>
  <c r="O9" i="9"/>
  <c r="O10" i="9"/>
  <c r="O11" i="9"/>
  <c r="O12" i="9"/>
  <c r="O13" i="9"/>
  <c r="O14" i="9"/>
  <c r="O15" i="9"/>
  <c r="O16" i="9"/>
  <c r="O17" i="9"/>
  <c r="O18" i="9"/>
  <c r="O19" i="9"/>
  <c r="O20" i="9"/>
  <c r="O21" i="9"/>
  <c r="O22" i="9"/>
  <c r="O6" i="9"/>
  <c r="O7" i="8"/>
  <c r="O8" i="8"/>
  <c r="O9" i="8"/>
  <c r="O10" i="8"/>
  <c r="O11" i="8"/>
  <c r="O12" i="8"/>
  <c r="O13" i="8"/>
  <c r="O14" i="8"/>
  <c r="O15" i="8"/>
  <c r="O16" i="8"/>
  <c r="O17" i="8"/>
  <c r="O18" i="8"/>
  <c r="O19" i="8"/>
  <c r="O20" i="8"/>
  <c r="O21" i="8"/>
  <c r="O22" i="8"/>
  <c r="O6" i="8"/>
  <c r="O7" i="7"/>
  <c r="O8" i="7"/>
  <c r="C25" i="7"/>
  <c r="O9" i="7"/>
  <c r="O10" i="7"/>
  <c r="O11" i="7"/>
  <c r="O12" i="7"/>
  <c r="O13" i="7"/>
  <c r="O14" i="7"/>
  <c r="O15" i="7"/>
  <c r="O16" i="7"/>
  <c r="O17" i="7"/>
  <c r="O18" i="7"/>
  <c r="O19" i="7"/>
  <c r="O20" i="7"/>
  <c r="O21" i="7"/>
  <c r="O22" i="7"/>
  <c r="O6" i="7"/>
  <c r="AD43" i="2"/>
  <c r="AD44" i="2"/>
  <c r="AD45" i="2"/>
  <c r="AD46" i="2"/>
  <c r="AD47" i="2"/>
  <c r="AD42" i="2"/>
  <c r="AD48" i="2"/>
  <c r="P6" i="7"/>
  <c r="P7" i="7"/>
  <c r="P8" i="7"/>
  <c r="P9" i="7"/>
  <c r="P10" i="7"/>
  <c r="P11" i="7"/>
  <c r="P12" i="7"/>
  <c r="P13" i="7"/>
  <c r="P14" i="7"/>
  <c r="P15" i="7"/>
  <c r="P16" i="7"/>
  <c r="P17" i="7"/>
  <c r="B115" i="2"/>
  <c r="P7" i="9"/>
  <c r="P8" i="9"/>
  <c r="P9" i="9"/>
  <c r="P10" i="9"/>
  <c r="P11" i="9"/>
  <c r="P12" i="9"/>
  <c r="P13" i="9"/>
  <c r="P14" i="9"/>
  <c r="P15" i="9"/>
  <c r="P16" i="9"/>
  <c r="P17" i="9"/>
  <c r="P18" i="9"/>
  <c r="P19" i="9"/>
  <c r="P20" i="9"/>
  <c r="P21" i="9"/>
  <c r="P22" i="9"/>
  <c r="P6" i="9"/>
  <c r="P18" i="7"/>
  <c r="P19" i="7"/>
  <c r="P20" i="7"/>
  <c r="P21" i="7"/>
  <c r="L23" i="7"/>
  <c r="P22" i="7"/>
  <c r="P7" i="8"/>
  <c r="P8" i="8"/>
  <c r="P9" i="8"/>
  <c r="L23" i="8"/>
  <c r="L23" i="9"/>
  <c r="S28" i="2"/>
  <c r="P10" i="8"/>
  <c r="P11" i="8"/>
  <c r="P12" i="8"/>
  <c r="P13" i="8"/>
  <c r="P14" i="8"/>
  <c r="P15" i="8"/>
  <c r="P16" i="8"/>
  <c r="P17" i="8"/>
  <c r="P18" i="8"/>
  <c r="P19" i="8"/>
  <c r="P20" i="8"/>
  <c r="P21" i="8"/>
  <c r="P22" i="8"/>
  <c r="P6" i="8"/>
  <c r="AD63" i="2"/>
  <c r="AD64" i="2"/>
  <c r="AD78" i="2"/>
  <c r="AD65" i="2"/>
  <c r="AD66" i="2"/>
  <c r="AD67" i="2"/>
  <c r="AD68" i="2"/>
  <c r="AD69" i="2"/>
  <c r="AD70" i="2"/>
  <c r="AD71" i="2"/>
  <c r="AD72" i="2"/>
  <c r="AD73" i="2"/>
  <c r="AD74" i="2"/>
  <c r="AD75" i="2"/>
  <c r="AD76" i="2"/>
  <c r="AD77" i="2"/>
  <c r="AD62" i="2"/>
  <c r="B116" i="2"/>
  <c r="C2" i="9"/>
  <c r="C2" i="8"/>
  <c r="C2" i="7"/>
  <c r="G2" i="9"/>
  <c r="G2" i="8"/>
  <c r="G2" i="7"/>
  <c r="G1" i="9"/>
  <c r="G1" i="8"/>
  <c r="G1" i="7"/>
  <c r="I2" i="9"/>
  <c r="O2" i="9"/>
  <c r="I2" i="8"/>
  <c r="O2" i="8"/>
  <c r="I2" i="7"/>
  <c r="O2" i="7"/>
  <c r="U117" i="2"/>
  <c r="P117" i="2"/>
  <c r="K117" i="2"/>
  <c r="B114" i="2"/>
  <c r="W15" i="2"/>
  <c r="L15" i="2"/>
  <c r="B15" i="2"/>
  <c r="R10" i="2"/>
  <c r="J10" i="2"/>
  <c r="F10" i="2"/>
  <c r="B10" i="2"/>
  <c r="Z109" i="2"/>
  <c r="AD97" i="2"/>
  <c r="AD57" i="2"/>
  <c r="O29" i="8"/>
  <c r="O29" i="7"/>
  <c r="O29" i="9"/>
  <c r="I29" i="9"/>
  <c r="I29" i="7"/>
  <c r="P26" i="8"/>
  <c r="P26" i="9"/>
  <c r="J26" i="9"/>
  <c r="S23" i="2"/>
  <c r="AC23" i="2"/>
  <c r="C26" i="2"/>
  <c r="AC26" i="2"/>
  <c r="J28" i="7"/>
  <c r="S24" i="7"/>
  <c r="J29" i="7"/>
  <c r="J26" i="8"/>
  <c r="P23" i="8"/>
  <c r="J23" i="8"/>
  <c r="P27" i="8"/>
  <c r="P24" i="8"/>
  <c r="J24" i="8"/>
  <c r="J29" i="8"/>
  <c r="P29" i="9"/>
  <c r="J29" i="9"/>
  <c r="S26" i="2"/>
  <c r="P25" i="8"/>
  <c r="J27" i="8"/>
  <c r="P27" i="9"/>
  <c r="J27" i="9"/>
  <c r="S24" i="2"/>
  <c r="AC24" i="2"/>
  <c r="J25" i="8"/>
  <c r="P25" i="9"/>
  <c r="J25" i="9"/>
  <c r="S22" i="2"/>
  <c r="AC22" i="2"/>
  <c r="Q23" i="7"/>
  <c r="Q23" i="8"/>
  <c r="E25" i="7"/>
  <c r="R23" i="8"/>
  <c r="E25" i="8"/>
  <c r="R23" i="9"/>
  <c r="E25" i="9"/>
  <c r="S23" i="9"/>
  <c r="F25" i="9"/>
  <c r="D25" i="8"/>
  <c r="Q23" i="9"/>
  <c r="C25" i="8"/>
  <c r="C25" i="9"/>
  <c r="J31" i="2"/>
  <c r="F25" i="7"/>
  <c r="S23" i="8"/>
  <c r="F25" i="8"/>
  <c r="C23" i="7"/>
  <c r="C27" i="7"/>
  <c r="D25" i="7"/>
  <c r="P24" i="9"/>
  <c r="J24" i="9"/>
  <c r="S21" i="2"/>
  <c r="AC21" i="2"/>
  <c r="P23" i="9"/>
  <c r="J23" i="9"/>
  <c r="S20" i="2"/>
  <c r="J28" i="8"/>
  <c r="C23" i="8"/>
  <c r="C23" i="9"/>
  <c r="J30" i="2"/>
  <c r="C27" i="8"/>
  <c r="C27" i="9"/>
  <c r="J32" i="2"/>
  <c r="J33" i="2"/>
  <c r="D25" i="9"/>
  <c r="Q24" i="9"/>
  <c r="V31" i="2"/>
  <c r="M33" i="2"/>
  <c r="S27" i="2"/>
  <c r="AC20" i="2"/>
  <c r="AC27" i="2"/>
</calcChain>
</file>

<file path=xl/comments1.xml><?xml version="1.0" encoding="utf-8"?>
<comments xmlns="http://schemas.openxmlformats.org/spreadsheetml/2006/main">
  <authors>
    <author>freitagk</author>
  </authors>
  <commentList>
    <comment ref="C37" authorId="0">
      <text>
        <r>
          <rPr>
            <sz val="9"/>
            <color indexed="81"/>
            <rFont val="Tahoma"/>
            <family val="2"/>
          </rPr>
          <t>Übernachtung ohne belegmäßigen Nachweis (im Inland 17 Euro pauschales Übernachtungsgeld je Übernachtung)</t>
        </r>
      </text>
    </comment>
  </commentList>
</comments>
</file>

<file path=xl/comments2.xml><?xml version="1.0" encoding="utf-8"?>
<comments xmlns="http://schemas.openxmlformats.org/spreadsheetml/2006/main">
  <authors>
    <author>freitagk</author>
  </authors>
  <commentList>
    <comment ref="D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3"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3"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3"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4"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4"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4"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5"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5"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5"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List>
</comments>
</file>

<file path=xl/comments3.xml><?xml version="1.0" encoding="utf-8"?>
<comments xmlns="http://schemas.openxmlformats.org/spreadsheetml/2006/main">
  <authors>
    <author>freitagk</author>
  </authors>
  <commentList>
    <comment ref="D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3"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3"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3"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4"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4"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4"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5"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5"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5"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List>
</comments>
</file>

<file path=xl/comments4.xml><?xml version="1.0" encoding="utf-8"?>
<comments xmlns="http://schemas.openxmlformats.org/spreadsheetml/2006/main">
  <authors>
    <author>freitagk</author>
  </authors>
  <commentList>
    <comment ref="D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3"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3"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3"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4"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4"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4"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5"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5"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5"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6"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6"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6"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7"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7"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7"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8"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8"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8"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19"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19"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19"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0"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0"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0"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1"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1"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1"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D22" authorId="0">
      <text>
        <r>
          <rPr>
            <b/>
            <u/>
            <sz val="9"/>
            <color indexed="81"/>
            <rFont val="Tahoma"/>
            <family val="2"/>
          </rPr>
          <t xml:space="preserve">Unentgeltliche Verpflegung bitte auswählen
</t>
        </r>
        <r>
          <rPr>
            <b/>
            <sz val="9"/>
            <color indexed="81"/>
            <rFont val="Tahoma"/>
            <family val="2"/>
          </rPr>
          <t xml:space="preserve">A - auf Veranlassung des Dienstherrn </t>
        </r>
        <r>
          <rPr>
            <sz val="9"/>
            <color indexed="81"/>
            <rFont val="Tahoma"/>
            <family val="2"/>
          </rPr>
          <t xml:space="preserve">
      - evtl. Rechnungen sind auf den Dienstherrn ausgestellt</t>
        </r>
        <r>
          <rPr>
            <b/>
            <u/>
            <sz val="9"/>
            <color indexed="81"/>
            <rFont val="Tahoma"/>
            <family val="2"/>
          </rPr>
          <t xml:space="preserve">
</t>
        </r>
        <r>
          <rPr>
            <b/>
            <sz val="9"/>
            <color indexed="81"/>
            <rFont val="Tahoma"/>
            <family val="2"/>
          </rPr>
          <t>B - Business-Paket-Rg.auf Bediensteten</t>
        </r>
        <r>
          <rPr>
            <b/>
            <u/>
            <sz val="9"/>
            <color indexed="81"/>
            <rFont val="Tahoma"/>
            <family val="2"/>
          </rPr>
          <t xml:space="preserve">
</t>
        </r>
        <r>
          <rPr>
            <sz val="9"/>
            <color indexed="81"/>
            <rFont val="Tahoma"/>
            <family val="2"/>
          </rPr>
          <t xml:space="preserve">      - Leistung, die neben anderen Leistungen (nicht Übernachtung) das Frühstück einschließt, jedoch ist die Rechnung </t>
        </r>
        <r>
          <rPr>
            <u/>
            <sz val="9"/>
            <color indexed="81"/>
            <rFont val="Tahoma"/>
            <family val="2"/>
          </rPr>
          <t xml:space="preserve">nicht auf den
</t>
        </r>
        <r>
          <rPr>
            <sz val="9"/>
            <color indexed="81"/>
            <rFont val="Tahoma"/>
            <family val="2"/>
          </rPr>
          <t xml:space="preserve">       </t>
        </r>
        <r>
          <rPr>
            <u/>
            <sz val="9"/>
            <color indexed="81"/>
            <rFont val="Tahoma"/>
            <family val="2"/>
          </rPr>
          <t xml:space="preserve"> Dienstherrn ausgestellt</t>
        </r>
        <r>
          <rPr>
            <b/>
            <u/>
            <sz val="9"/>
            <color indexed="81"/>
            <rFont val="Tahoma"/>
            <family val="2"/>
          </rPr>
          <t xml:space="preserve">
</t>
        </r>
        <r>
          <rPr>
            <b/>
            <sz val="9"/>
            <color indexed="81"/>
            <rFont val="Tahoma"/>
            <family val="2"/>
          </rPr>
          <t>D - Einladung durch Dritte</t>
        </r>
        <r>
          <rPr>
            <sz val="9"/>
            <color indexed="81"/>
            <rFont val="Tahoma"/>
            <family val="2"/>
          </rPr>
          <t xml:space="preserve">
      - nicht vom eigenen Dienstherrn veranlasst (z.B. Geschäftspartner, anderer Dienstherr)</t>
        </r>
        <r>
          <rPr>
            <b/>
            <u/>
            <sz val="9"/>
            <color indexed="81"/>
            <rFont val="Tahoma"/>
            <family val="2"/>
          </rPr>
          <t xml:space="preserve">
</t>
        </r>
        <r>
          <rPr>
            <b/>
            <sz val="9"/>
            <color indexed="81"/>
            <rFont val="Tahoma"/>
            <family val="2"/>
          </rPr>
          <t>F - Übernachtung und Frühstück, Rg.auf Bediensteten</t>
        </r>
        <r>
          <rPr>
            <b/>
            <u/>
            <sz val="9"/>
            <color indexed="81"/>
            <rFont val="Tahoma"/>
            <family val="2"/>
          </rPr>
          <t xml:space="preserve">
</t>
        </r>
        <r>
          <rPr>
            <sz val="9"/>
            <color indexed="81"/>
            <rFont val="Tahoma"/>
            <family val="2"/>
          </rPr>
          <t xml:space="preserve">      - Übernachtung u.Frühstück die Rechnungsadresse ist </t>
        </r>
        <r>
          <rPr>
            <u/>
            <sz val="9"/>
            <color indexed="81"/>
            <rFont val="Tahoma"/>
            <family val="2"/>
          </rPr>
          <t>nicht auf den Dienstherrn ausgestellt</t>
        </r>
        <r>
          <rPr>
            <b/>
            <u/>
            <sz val="9"/>
            <color indexed="81"/>
            <rFont val="Tahoma"/>
            <family val="2"/>
          </rPr>
          <t xml:space="preserve">
</t>
        </r>
        <r>
          <rPr>
            <b/>
            <sz val="9"/>
            <color indexed="81"/>
            <rFont val="Tahoma"/>
            <family val="2"/>
          </rPr>
          <t>P - Halb- oder Vollpension, Rg.auf Bediensteten</t>
        </r>
        <r>
          <rPr>
            <b/>
            <u/>
            <sz val="9"/>
            <color indexed="81"/>
            <rFont val="Tahoma"/>
            <family val="2"/>
          </rPr>
          <t xml:space="preserve">
</t>
        </r>
        <r>
          <rPr>
            <sz val="9"/>
            <color indexed="81"/>
            <rFont val="Tahoma"/>
            <family val="2"/>
          </rPr>
          <t xml:space="preserve">      - Rechnung ist </t>
        </r>
        <r>
          <rPr>
            <u/>
            <sz val="9"/>
            <color indexed="81"/>
            <rFont val="Tahoma"/>
            <family val="2"/>
          </rPr>
          <t>nicht auf den Dienstherrn ausgestellt</t>
        </r>
        <r>
          <rPr>
            <b/>
            <u/>
            <sz val="9"/>
            <color indexed="81"/>
            <rFont val="Tahoma"/>
            <family val="2"/>
          </rPr>
          <t xml:space="preserve">
</t>
        </r>
        <r>
          <rPr>
            <b/>
            <sz val="9"/>
            <color indexed="81"/>
            <rFont val="Tahoma"/>
            <family val="2"/>
          </rPr>
          <t>R - Arrangement, Rg.auf Bediensteten</t>
        </r>
        <r>
          <rPr>
            <b/>
            <u/>
            <sz val="9"/>
            <color indexed="81"/>
            <rFont val="Tahoma"/>
            <family val="2"/>
          </rPr>
          <t xml:space="preserve">
</t>
        </r>
        <r>
          <rPr>
            <sz val="9"/>
            <color indexed="81"/>
            <rFont val="Tahoma"/>
            <family val="2"/>
          </rPr>
          <t xml:space="preserve">      - Leistung, die Übernachtung und Frühstück einschließt, jedoch ist die Hotelrechnung</t>
        </r>
        <r>
          <rPr>
            <u/>
            <sz val="9"/>
            <color indexed="81"/>
            <rFont val="Tahoma"/>
            <family val="2"/>
          </rPr>
          <t xml:space="preserve"> nicht auf den Dienstherrn ausgestellt</t>
        </r>
        <r>
          <rPr>
            <b/>
            <u/>
            <sz val="9"/>
            <color indexed="81"/>
            <rFont val="Tahoma"/>
            <family val="2"/>
          </rPr>
          <t xml:space="preserve">
</t>
        </r>
        <r>
          <rPr>
            <b/>
            <sz val="9"/>
            <color indexed="81"/>
            <rFont val="Tahoma"/>
            <family val="2"/>
          </rPr>
          <t>S - Sonstiges</t>
        </r>
        <r>
          <rPr>
            <b/>
            <u/>
            <sz val="9"/>
            <color indexed="81"/>
            <rFont val="Tahoma"/>
            <family val="2"/>
          </rPr>
          <t xml:space="preserve">
</t>
        </r>
        <r>
          <rPr>
            <sz val="9"/>
            <color indexed="81"/>
            <rFont val="Tahoma"/>
            <family val="2"/>
          </rPr>
          <t xml:space="preserve">     - Bewirtung / außergew. Arbeitseinsatz
     - Geschäftlich veranlasste Bewirtung des eigenen Dienstherrn  z.B. Empfang, Konferenz, Delegationen /außergewöhnliche betriebliche
        Besprechungen oder Sitzungen</t>
        </r>
      </text>
    </comment>
    <comment ref="E22" authorId="0">
      <text>
        <r>
          <rPr>
            <b/>
            <u/>
            <sz val="9"/>
            <color indexed="81"/>
            <rFont val="Tahoma"/>
            <family val="2"/>
          </rPr>
          <t xml:space="preserve">Unentgeltliche Verpflegung bitte auswählen
Mittagessen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 ref="F22" authorId="0">
      <text>
        <r>
          <rPr>
            <b/>
            <u/>
            <sz val="9"/>
            <color indexed="81"/>
            <rFont val="Tahoma"/>
            <family val="2"/>
          </rPr>
          <t xml:space="preserve">Unentgeltliche Verpflegung bitte auswählen
Abendessen 
</t>
        </r>
        <r>
          <rPr>
            <b/>
            <sz val="9"/>
            <color indexed="81"/>
            <rFont val="Tahoma"/>
            <family val="2"/>
          </rPr>
          <t xml:space="preserve">A - auf Veranlassung des Dienstherrn -
   - </t>
        </r>
        <r>
          <rPr>
            <sz val="9"/>
            <color indexed="81"/>
            <rFont val="Tahoma"/>
            <family val="2"/>
          </rPr>
          <t>evtl. Rechnungen sind auf den Dienstherrn ausgestellt</t>
        </r>
        <r>
          <rPr>
            <b/>
            <sz val="9"/>
            <color indexed="81"/>
            <rFont val="Tahoma"/>
            <family val="2"/>
          </rPr>
          <t xml:space="preserve">
D - Einladung durch Dritte 
   - </t>
        </r>
        <r>
          <rPr>
            <sz val="9"/>
            <color indexed="81"/>
            <rFont val="Tahoma"/>
            <family val="2"/>
          </rPr>
          <t>nicht vom eigenen Dienstherrn veranlasst 
     (z.B. Geschäftspartner, anderer Dienstherr)</t>
        </r>
        <r>
          <rPr>
            <b/>
            <sz val="9"/>
            <color indexed="81"/>
            <rFont val="Tahoma"/>
            <family val="2"/>
          </rPr>
          <t xml:space="preserve">
S - Sonstige 
   - </t>
        </r>
        <r>
          <rPr>
            <sz val="9"/>
            <color indexed="81"/>
            <rFont val="Tahoma"/>
            <family val="2"/>
          </rPr>
          <t xml:space="preserve">Bewirtung / außergew.Arbeitseinsatz 
   - Geschäftlich veranlasste Bewirtung des eigenen Dienstherrn  z.B. Empfang, 
     Konferenz, Delegationen /außergewöhnliche betriebliche Besprechungen oder 
     Sitzungen
</t>
        </r>
        <r>
          <rPr>
            <b/>
            <sz val="9"/>
            <color indexed="81"/>
            <rFont val="Tahoma"/>
            <family val="2"/>
          </rPr>
          <t>P - Halb- oder Vollpension</t>
        </r>
        <r>
          <rPr>
            <sz val="9"/>
            <color indexed="81"/>
            <rFont val="Tahoma"/>
            <family val="2"/>
          </rPr>
          <t xml:space="preserve">
   - Rechnung ist </t>
        </r>
        <r>
          <rPr>
            <u/>
            <sz val="9"/>
            <color indexed="81"/>
            <rFont val="Tahoma"/>
            <family val="2"/>
          </rPr>
          <t>nicht auf den Dienstherrn ausgestellt</t>
        </r>
      </text>
    </comment>
  </commentList>
</comments>
</file>

<file path=xl/sharedStrings.xml><?xml version="1.0" encoding="utf-8"?>
<sst xmlns="http://schemas.openxmlformats.org/spreadsheetml/2006/main" count="435" uniqueCount="264">
  <si>
    <t>Titel</t>
  </si>
  <si>
    <t>Ort *</t>
  </si>
  <si>
    <t>Datum *</t>
  </si>
  <si>
    <t>Art des Dienstgeschäfts *</t>
  </si>
  <si>
    <t>Haushaltsmäßiger Nachweis *</t>
  </si>
  <si>
    <t>Anzahl der km</t>
  </si>
  <si>
    <t>Übernachtungen</t>
  </si>
  <si>
    <t>Vordrucke im zentralen Travelmanagement für die Landesverwaltung Mecklenburg-Vorpommern</t>
  </si>
  <si>
    <t>Anrede *</t>
  </si>
  <si>
    <t>Behörde *</t>
  </si>
  <si>
    <t>Name *</t>
  </si>
  <si>
    <t>Vorname *</t>
  </si>
  <si>
    <t>Bereich *</t>
  </si>
  <si>
    <t>Org.-zeichen *</t>
  </si>
  <si>
    <t>Telefon-Nr. *</t>
  </si>
  <si>
    <t>Fax-Nr. *</t>
  </si>
  <si>
    <t>Art der BahnCard</t>
  </si>
  <si>
    <t>Art der Ticketbereitstellung</t>
  </si>
  <si>
    <t xml:space="preserve"> </t>
  </si>
  <si>
    <t>Kosten in Euro</t>
  </si>
  <si>
    <t>Privat-Pkw ohne triftige Gründe</t>
  </si>
  <si>
    <t>Privat-Pkw mit triftigen Gründen</t>
  </si>
  <si>
    <t>anerkannter Privat-Pkw</t>
  </si>
  <si>
    <t>Privat-Motorrad ohne triftige Gründe</t>
  </si>
  <si>
    <t>Privat-Motorrad mit triftigen Gründen</t>
  </si>
  <si>
    <t>Fahrrad</t>
  </si>
  <si>
    <t>Summe</t>
  </si>
  <si>
    <t>Anzahl der Personen</t>
  </si>
  <si>
    <t>Rechnungsersteller</t>
  </si>
  <si>
    <t>Rechnungsnummer</t>
  </si>
  <si>
    <t>Betrag in Euro</t>
  </si>
  <si>
    <t>Buchungsnummer</t>
  </si>
  <si>
    <t>in Höhe von</t>
  </si>
  <si>
    <t>Betrag</t>
  </si>
  <si>
    <t>Weitere Reiseerläuterungen (Tatsachen, die auf die Reisekostenerstattung Einfluss haben)</t>
  </si>
  <si>
    <t>Erklärung des Reisenden:</t>
  </si>
  <si>
    <t>Ich versichere pflichtgemäß die Richtigkeit und Vollständigkeit meiner Angaben. Die geltend gemachten Aufwendungen sind mir tatsächlich entstanden. Soweit ich Zuwendungen von Dritten erhalten habe oder mir sonstige Vergünstigungen gutgeschrieben worden sind, habe ich diese in einer Anlage angegeben.</t>
  </si>
  <si>
    <t>Ich bitte den zu erstattenden Betrag auf o. g. Bankverbindung zu überweisen.</t>
  </si>
  <si>
    <t>Unterschrift des Reisenden *</t>
  </si>
  <si>
    <t>Anzahl</t>
  </si>
  <si>
    <t>Betrag der  in der Rechnung aufgeführten Frühstückskosten</t>
  </si>
  <si>
    <t>Anzahl der Frühstücke, die im Rechnungsbetrag enthalten sind, jedoch nicht gesondert ausge-wiesen wurden.</t>
  </si>
  <si>
    <t>Rechnungsbetrag (ohne nach dem LRKG nicht erstattbare Leistungen)</t>
  </si>
  <si>
    <t>Identifikation im Zug</t>
  </si>
  <si>
    <t>Beförderungsmittel</t>
  </si>
  <si>
    <t>Haushaltsmäßiger Nachweis</t>
  </si>
  <si>
    <t>IT-Projekt</t>
  </si>
  <si>
    <t>Kostenstelle</t>
  </si>
  <si>
    <t>Kostenart</t>
  </si>
  <si>
    <t>Kostenträger</t>
  </si>
  <si>
    <t>Erfassung erforderlich für</t>
  </si>
  <si>
    <t>IT-Projekte</t>
  </si>
  <si>
    <t>nein</t>
  </si>
  <si>
    <t>ja</t>
  </si>
  <si>
    <t>Behörden</t>
  </si>
  <si>
    <t>Bereiche</t>
  </si>
  <si>
    <t>BahnCard 25 2. Klasse</t>
  </si>
  <si>
    <t>BahnCard 50 2. Klasse</t>
  </si>
  <si>
    <t>BahnCard 100 2. Klasse</t>
  </si>
  <si>
    <t>BahnCard 25 1. Klasse</t>
  </si>
  <si>
    <t>BahnCard 50 1. Klasse</t>
  </si>
  <si>
    <t>BahnCard 100 1. Klasse</t>
  </si>
  <si>
    <t>BonusCardBusiness</t>
  </si>
  <si>
    <t>per E-Mail</t>
  </si>
  <si>
    <t>am Automaten (BahnTix)</t>
  </si>
  <si>
    <t>ich buche selbst im Travelmanagement</t>
  </si>
  <si>
    <t>BahnCard</t>
  </si>
  <si>
    <t>Kreditkarte</t>
  </si>
  <si>
    <t>Bankkarte</t>
  </si>
  <si>
    <t>Versetzung</t>
  </si>
  <si>
    <t>Zuweisung</t>
  </si>
  <si>
    <t>Aus- oder Fortbildung</t>
  </si>
  <si>
    <t>Bundesratssitzung (KEB)</t>
  </si>
  <si>
    <t>allgemeine Dienstreise</t>
  </si>
  <si>
    <t>Art des Dienstgeschäfts</t>
  </si>
  <si>
    <t>Auslandsdienstreise</t>
  </si>
  <si>
    <t>Reise aus besonderem Anlass (§ 15 LRKG)</t>
  </si>
  <si>
    <t>Dienstgang</t>
  </si>
  <si>
    <t>eintägigen Inlandsdienstreise</t>
  </si>
  <si>
    <t>Art der Reise 1 (eintägige Reise)</t>
  </si>
  <si>
    <t>Art der Reise 2 (mehrtägige Reise)</t>
  </si>
  <si>
    <t>mehrtägigen Inlandsdienstreise</t>
  </si>
  <si>
    <t>Reisezwecke</t>
  </si>
  <si>
    <t>Reisedauer</t>
  </si>
  <si>
    <t>Art der Wegstreckenentschädigung</t>
  </si>
  <si>
    <t>allgemeine Auswahl</t>
  </si>
  <si>
    <t>bis unter 8 Stunden</t>
  </si>
  <si>
    <t>24 Stunden</t>
  </si>
  <si>
    <t>8  bis unter 14 Stunden</t>
  </si>
  <si>
    <t>14 bis unter 24 Stunden</t>
  </si>
  <si>
    <t>bis</t>
  </si>
  <si>
    <r>
      <t xml:space="preserve">Sammelabrechnung von Dienstreisen </t>
    </r>
    <r>
      <rPr>
        <b/>
        <sz val="10"/>
        <rFont val="Arial"/>
        <family val="2"/>
      </rPr>
      <t>für den Zeitraum  *</t>
    </r>
  </si>
  <si>
    <t>Wegstreckenentschädigungen</t>
  </si>
  <si>
    <t>von</t>
  </si>
  <si>
    <t>Grund</t>
  </si>
  <si>
    <t>Anlage</t>
  </si>
  <si>
    <t>Seite 1</t>
  </si>
  <si>
    <t>Seite 2</t>
  </si>
  <si>
    <t>Angabe des Grundes, falls Dienstreisen ohne Genehmigung abgerechnet werden</t>
  </si>
  <si>
    <t>Eine Genehmigung ist nach dem Wesen des Dienstgeschäftes nicht erforderlich.</t>
  </si>
  <si>
    <t>Eine Genehmigung ist des Amtes wegen nicht erforderlich.</t>
  </si>
  <si>
    <t>Die Reisen wurden auf Einladungen / Beschlüsse der Personalvertretung durchgeführt.</t>
  </si>
  <si>
    <t>Sehr geehrte Reisende, sehr geehrter Reisender,                                                                                                                                                                                                                                                                                                                                                                                            mit Hilfe dieser Excel-Anwendung können Sie Ihre Reisekosten abrechnen. Es dürfte für Sie zweckmäßig sein, wenn Sie die nachfolgenden sich wiederholenden Daten erfassen und die Datei anschließend in einem persönlichen Ordner unter einem neuen Namen speichern. Diese Datei können Sie dann bei Bedarf öffnen. In die einzelnen Vordrucke werden die Daten nur übernommen, wenn Sie dort erforderlich sind. Die weißen Felder in den Masken sind z.T. Auswahlfelder. Über den Pfeil am rechten Feldrand ist dann die Auswahl zu treffen. Mit einem * versehene Felder sind immer auszufüllen.</t>
  </si>
  <si>
    <t>Anzahl der Tage zu 5 Euro</t>
  </si>
  <si>
    <t>Anzahl der Tage zu 10 Euro</t>
  </si>
  <si>
    <t>Anzahl der Tage zu 20 Euro</t>
  </si>
  <si>
    <t>Übernachtungskosten</t>
  </si>
  <si>
    <t>Rechnungsdatum</t>
  </si>
  <si>
    <t>Seite 3</t>
  </si>
  <si>
    <t>Abordnung</t>
  </si>
  <si>
    <t>Ich habe einen Reisekostenvorschuss erhalten *</t>
  </si>
  <si>
    <t>Einzelaufstellung ist beigefügt</t>
  </si>
  <si>
    <t>Einzelaufstellung liegt in der Behörde vor</t>
  </si>
  <si>
    <t>Frühstück</t>
  </si>
  <si>
    <t>Mittagessen</t>
  </si>
  <si>
    <t>Abendessen</t>
  </si>
  <si>
    <t>Angaben zum Tagegeld</t>
  </si>
  <si>
    <t>Angaben zur Reise</t>
  </si>
  <si>
    <t>Angaben zur Wegstrecke</t>
  </si>
  <si>
    <t>Anzahl der Tage zu 
5 Euro</t>
  </si>
  <si>
    <t>Anzahl der Tage zu 
10 Euro</t>
  </si>
  <si>
    <t>Anzahl der Tage zu 
20 Euro</t>
  </si>
  <si>
    <t>Reise-Nr. gemäß Anlage</t>
  </si>
  <si>
    <t>Mitnahme-
entschädigung</t>
  </si>
  <si>
    <t>Mitnahme-entschädigung</t>
  </si>
  <si>
    <t>Amtsbezeichnung</t>
  </si>
  <si>
    <r>
      <t xml:space="preserve">lt. beigefügter
</t>
    </r>
    <r>
      <rPr>
        <u/>
        <sz val="6.5"/>
        <rFont val="Arial"/>
        <family val="2"/>
      </rPr>
      <t>Einzelaufstellung</t>
    </r>
    <r>
      <rPr>
        <sz val="6.5"/>
        <rFont val="Arial"/>
        <family val="2"/>
      </rPr>
      <t xml:space="preserve">
in km</t>
    </r>
  </si>
  <si>
    <t>lt. Aufstellung die der Behörde vorliegt
in km</t>
  </si>
  <si>
    <t>Tagegeld lt. beigefügter Einzelaufstellung</t>
  </si>
  <si>
    <r>
      <t xml:space="preserve">Mitnahmeentschädigung gemäß </t>
    </r>
    <r>
      <rPr>
        <u/>
        <sz val="8"/>
        <rFont val="Arial"/>
        <family val="2"/>
      </rPr>
      <t>Einzelaufstellung</t>
    </r>
  </si>
  <si>
    <t xml:space="preserve">Summe Tagegeld </t>
  </si>
  <si>
    <t>Angaben zu kostenlosen Übernachtungen</t>
  </si>
  <si>
    <t>Übernachtungskosten (Belege beifügen)</t>
  </si>
  <si>
    <t xml:space="preserve">Übernachtungskosten </t>
  </si>
  <si>
    <t>Fahrt- und Nebenkosten (Belege beifügen)</t>
  </si>
  <si>
    <r>
      <t>vom Reisenden</t>
    </r>
    <r>
      <rPr>
        <b/>
        <i/>
        <sz val="10"/>
        <rFont val="Arial"/>
        <family val="2"/>
      </rPr>
      <t xml:space="preserve"> verauslagte Übernachtungs-, Fahrt- und Nebenkosten</t>
    </r>
  </si>
  <si>
    <t>Fahrt- und Nebenkosten</t>
  </si>
  <si>
    <t>Tagegeld</t>
  </si>
  <si>
    <t>Anzahl
Frühstück</t>
  </si>
  <si>
    <t>Anzahl
Mittag</t>
  </si>
  <si>
    <t>Anzahl
Abendessen</t>
  </si>
  <si>
    <t>Anzahl der zur Verfügung gestellten Mahlzeiten</t>
  </si>
  <si>
    <t>Einzelaufstellung zur Reisekostenabrechnung vom:</t>
  </si>
  <si>
    <t>Weitere Angaben über die jeweiligen Reiseverläufe sind in der Einzelaufstellung anzugeben.</t>
  </si>
  <si>
    <t>Wegstreckenentschädigungen *</t>
  </si>
  <si>
    <t>Reiseziel/Reiseverlauf</t>
  </si>
  <si>
    <t xml:space="preserve">Zweck der Reise </t>
  </si>
  <si>
    <t>Datum</t>
  </si>
  <si>
    <t>Reise-Nr.</t>
  </si>
  <si>
    <t xml:space="preserve">Reiseziel/Reiseverlauf </t>
  </si>
  <si>
    <t>Zweck der Reise</t>
  </si>
  <si>
    <t>Nutzungshinweise für die Verwendung der neuen Dienstreiseformulare</t>
  </si>
  <si>
    <t>Die folgenden Hinweise sollen Ihnen bei der Nutzung der neuen Dienstreiseformulare behilflich sein.</t>
  </si>
  <si>
    <r>
      <t xml:space="preserve">Füllen Sie die Formulare bitte immer am PC elektronisch aus. Alle mit einem „*“ versehenen Felder sind </t>
    </r>
    <r>
      <rPr>
        <b/>
        <sz val="11"/>
        <rFont val="Arial"/>
        <family val="2"/>
      </rPr>
      <t>Pflichtfelder</t>
    </r>
    <r>
      <rPr>
        <sz val="11"/>
        <rFont val="Arial"/>
        <family val="2"/>
      </rPr>
      <t>, die immer ausgefüllt werden müssen.</t>
    </r>
  </si>
  <si>
    <t>Die „Bedingungen zur Beschaffung von Reisedienstleistungen, Antrags- und Genehmigungsverfahren, Reisekostenabrechnung im zentralen Reisemanagement“ sind zu beachten.</t>
  </si>
  <si>
    <t>1.) Personenstammblatt</t>
  </si>
  <si>
    <t>2.) Reisedienstleistungen</t>
  </si>
  <si>
    <t>Für die Beschaffung von Reiseleistungen (insbesondere Fahrkarten, Übernachtungen, Flugtickets, Schiffs- und Fährtickets und Mietwagen) sind die Hinweise in den „Bedingungen zur Beschaffung von Reisedienstleistungen, Antrags- und Genehmigungsverfahren, Reisekostenabrechnung im zentralen Reisemanagement“ im Formularsatz für die Beantragung von Dienstreisen und die Abrechnung von Einzeldienstreisen zu beachten.</t>
  </si>
  <si>
    <t>3.) Dienstreiseantrag</t>
  </si>
  <si>
    <t>Für die Beantragung von Dienstreisen ist das Antragsformular in der Datei für die Beantragung von Dienstreisen und die Abrechnung von Einzeldienstreisen zu nutzen.</t>
  </si>
  <si>
    <r>
      <t xml:space="preserve">Es ist </t>
    </r>
    <r>
      <rPr>
        <u/>
        <sz val="11"/>
        <rFont val="Arial"/>
        <family val="2"/>
      </rPr>
      <t>immer</t>
    </r>
    <r>
      <rPr>
        <sz val="11"/>
        <rFont val="Arial"/>
        <family val="2"/>
      </rPr>
      <t xml:space="preserve"> die Art der Dienstreise auszuwählen (bei „Antrag auf Genehmigung einer…“).</t>
    </r>
  </si>
  <si>
    <t>Die erforderlichen Personenstammdaten werden aus dem Personenstammblatt automatisch in das Antragsformular übernommen.</t>
  </si>
  <si>
    <t>Variante 1</t>
  </si>
  <si>
    <t xml:space="preserve"> - </t>
  </si>
  <si>
    <t>Antrag auf Genehmigung einer eintägigen Inlandsdienstreise, Reise aus besonderem Anlass oder Dienstgang</t>
  </si>
  <si>
    <t>Art des Dienstgeschäftes: allg. DR, Aus- oder Fortbildung, Versetzung, Zuweisung, Abordnung oder Bundesratssitzung</t>
  </si>
  <si>
    <t>Auswahl eines der Beförderungsmittel nach den Nr. 1.1 (regelmäßig verkehrende Beförderungsmittel), 2 (Privat-Pkw ohne triftige Gründe), 5 (Privat-Motorrad ohne triftige Gründe), 7-9 (Fahrrad, Dienstfahrzeug, Mitfahrt im privaten Fahrzeug) oder 13 (Mitnahme durch Privatperson; § 5 Abs. 4 LRKG M-V) im entsprechenden Auswahlfeld</t>
  </si>
  <si>
    <t>Variante 2</t>
  </si>
  <si>
    <t>wenn als Grund der Benutzung der Beförderungsmittel nach den Nr. 1.2 (regelmäßig verkehrendes Beförderungsmittel in höherer Klasse), 3 (Privat-Pkw mit triftigen Gründen), 4 (anerkannter Privat-Pkw), 6 (Privat-Motorrad mit triftigen Gründen) oder 10-12 (Flugzeug, Taxi, Mietwagen) ein anderer triftiger Grund als „aus Gründen der Wirtschaftlichkeit“ ausgewählt worden ist</t>
  </si>
  <si>
    <t>4.) Reisekostenabrechnung</t>
  </si>
  <si>
    <t>Die erforderlichen Personenstammdaten werden aus dem Personenstammblatt automatisch in das Abrechnungsformular übernommen. Für die Abrechnung von Einzeldienstreisen (eintägig oder mehrtägig) ist die Datei zu verwenden, die für die Beantragung der jeweiligen Dienstreise bereits genutzt wurde. Einige Daten werden hier bereits aus dem Antragsformular in das Abrechnungsformular übertragen.</t>
  </si>
  <si>
    <t>In der Reisekostenabrechnung sind alle für die Dienstreise relevanten Daten anzugeben und ggf. Belege/Nachweise (u. a. Fahrkarten, Flug- und Schiffstickets, Übernachtungsrechnungen) beizufügen.</t>
  </si>
  <si>
    <t>4.1) Formulare Reisekostenabrechnung eintägig und Reisekostenabrechnung mehrtägig</t>
  </si>
  <si>
    <t>Für die Abrechnung von Einzeldienstreisen (eintägig oder mehrtägig) sind die entsprechenden Abrechnungsformulare in der Datei für die Beantragung von Dienstreisen und die Abrechnung von Einzeldienstreisen zu verwenden.</t>
  </si>
  <si>
    <t>4.2) Formular Sammelabrechnung von Dienstreisen (Tabellenblatt Reisekostenabrechnung) und Einzelaufstellung zur Reisekostenabrechnung</t>
  </si>
  <si>
    <t>Für die Abrechnung mehrerer Dienstreisen kann das Formular Sammelabrechnung von Dienstreisen genutzt werden (Datei Sammelabrechnung).</t>
  </si>
  <si>
    <t>Sollen mehrere Reisen mit verschiedenen Dienstgeschäftsarten (siehe Feld „Art des Dienstgeschäftes“) abgerechnet werden, ist jeweils eine gesonderte Reisekostenabrechnung für jede Dienstgeschäftsart erforderlich. So können z.B. eine Reise zur Aus- oder Fortbildung und eine allgemeine Dienstreise nicht über dieselbe Reisekostenabrechnung abgerechnet werden.</t>
  </si>
  <si>
    <r>
      <t xml:space="preserve">In der Sammelabrechnung wird bei </t>
    </r>
    <r>
      <rPr>
        <b/>
        <sz val="11"/>
        <rFont val="Arial"/>
        <family val="2"/>
      </rPr>
      <t>Wegstreckenentschädigungen</t>
    </r>
    <r>
      <rPr>
        <sz val="11"/>
        <rFont val="Arial"/>
        <family val="2"/>
      </rPr>
      <t xml:space="preserve"> zwischen </t>
    </r>
    <r>
      <rPr>
        <u/>
        <sz val="11"/>
        <rFont val="Arial"/>
        <family val="2"/>
      </rPr>
      <t>zwei Nachweisarten</t>
    </r>
    <r>
      <rPr>
        <sz val="11"/>
        <rFont val="Arial"/>
        <family val="2"/>
      </rPr>
      <t xml:space="preserve"> unterschieden:</t>
    </r>
  </si>
  <si>
    <t xml:space="preserve">a)
</t>
  </si>
  <si>
    <r>
      <t xml:space="preserve">die abzurechnenden Reisen wurden bereits über </t>
    </r>
    <r>
      <rPr>
        <b/>
        <sz val="11"/>
        <rFont val="Arial"/>
        <family val="2"/>
      </rPr>
      <t xml:space="preserve">Einzelaufstellungen der Behörde </t>
    </r>
    <r>
      <rPr>
        <sz val="11"/>
        <rFont val="Arial"/>
        <family val="2"/>
      </rPr>
      <t>(z.B. Fahrtenbücher) in der jeweiligen Behörde geprüft</t>
    </r>
  </si>
  <si>
    <t>wird Wegstreckenentschädigung geltend gemacht, werden Angaben zur Wegstrecke zusammengefasst in der Sammelabrechnung von Dienstreisen eingetragen</t>
  </si>
  <si>
    <t>b)</t>
  </si>
  <si>
    <t>wird Wegstreckenentschädigung geltend gemacht, werden Angaben zur Wegstrecke in der Einzelaufstellung zur Reisekostenabrechnung eingetragen</t>
  </si>
  <si>
    <t>Bei Geltendmachung von Mitnahmeentschädigung sind die erforderlichen Angaben in der Einzelaufstellung zu erfassen.</t>
  </si>
  <si>
    <t>Wird Tagegeld geltend gemacht, ist für die betreffenden Tage die Gesamtdauer der Reise in der Einzelaufstellung anzugeben. Im Vordruck sind hierzu entsprechende Vorgaben hinterlegt. Bei mehreren Dienstreisen an einem Kalendertag sind die Reisezeiten zu addieren; die Dauer von Dienstgängen ist nicht einzubeziehen.</t>
  </si>
  <si>
    <t>Ein Antrag auf Genehmigung eines Dienstganges ist notwendig, wenn der Dienstreisende den Dienstgang aus triftigen Gründen mit dem Privat-PKW oder Privat-Motorrad durchführen möchte.</t>
  </si>
  <si>
    <t>Die Übereinstimmung der in der Reisekostenabrechnung aufgeführten Angaben zu den Wegstreckenentschädigungen, mit denen in den Einzelaufstellungen der Behörde (z.B. Fahrtenbücher), wird durch die zuständige Behörde bestätigt. Diese Bescheinigung erfolgt im Feld „Bestätigung der zuständigen Behörde“ im Formular Sammelabrechnung von Dienstreisen, dass diesem Formular automatisch angefügt wird, sobald bei „Wegstreckenentschädigungen“ die Auswahlvariante „Einzelaufstellung liegt in der Behörde vor“ (Einzelaufstellung der Behörde) ausgewählt wurde.</t>
  </si>
  <si>
    <t>Lesen Sie sich bitte die Informationen unter „Vordrucke im zentralen Travelmanagement für die Landesverwaltung Mecklenburg-Vorpommern“ durch und füllen Sie die folgenden Felder aus. Die eingetragenen Daten werden in die Zellen der nachfolgenden Tabellenblätter, in denen sie erforderlich sind, übernommen. Es ist sinnvoll, dass Sie sich die Dateien jeweils einmal mit dem ausgefüllten Personenstammblatt abspeichern. So vermeiden Sie, dass Sie das Personenstammblatt für jede Reise neu ausfüllen müssen. Eine zentrale Speicherung Ihrer Daten aus dem Personenstammblatt erfolgt nicht.</t>
  </si>
  <si>
    <t>Anzahl der Frühstücke, die im Rechnungsbetrag enthalten sind.</t>
  </si>
  <si>
    <t>IBAN *</t>
  </si>
  <si>
    <t>Anzahl der in der Tagungspauschale enthaltenen Frühstücke</t>
  </si>
  <si>
    <t>Geben Sie bitte bei Auslandsreisen für die Berechnung des Tagegelds die Uhrzeiten der Grenzübertritte (bzw. Landezeitpunkte Flug) an!</t>
  </si>
  <si>
    <t>Personalnummer *</t>
  </si>
  <si>
    <t>Dienstgang unter 8 Std.</t>
  </si>
  <si>
    <t>An/Abreisetag unter 8 Std.</t>
  </si>
  <si>
    <r>
      <rPr>
        <b/>
        <u/>
        <sz val="10"/>
        <color indexed="48"/>
        <rFont val="Arial"/>
        <family val="2"/>
      </rPr>
      <t>Verpflegung</t>
    </r>
    <r>
      <rPr>
        <b/>
        <sz val="10"/>
        <color indexed="48"/>
        <rFont val="Arial"/>
        <family val="2"/>
      </rPr>
      <t xml:space="preserve"> Frühstück</t>
    </r>
  </si>
  <si>
    <r>
      <t xml:space="preserve">Verpflegung </t>
    </r>
    <r>
      <rPr>
        <b/>
        <u/>
        <sz val="10"/>
        <color indexed="48"/>
        <rFont val="Arial"/>
        <family val="2"/>
      </rPr>
      <t>Mittag</t>
    </r>
  </si>
  <si>
    <r>
      <t xml:space="preserve">Verpflegung </t>
    </r>
    <r>
      <rPr>
        <b/>
        <u/>
        <sz val="10"/>
        <color indexed="48"/>
        <rFont val="Arial"/>
        <family val="2"/>
      </rPr>
      <t>Abendessen</t>
    </r>
  </si>
  <si>
    <t>genau 8 Stunden</t>
  </si>
  <si>
    <r>
      <t xml:space="preserve">Unentgeltliche Verpflegung
</t>
    </r>
    <r>
      <rPr>
        <sz val="8"/>
        <rFont val="Arial"/>
        <family val="2"/>
      </rPr>
      <t>(Die Nutzungshinweise sind zu beachten)</t>
    </r>
  </si>
  <si>
    <t>Vordruck Stand:</t>
  </si>
  <si>
    <r>
      <t>im TMS-Portal gebuchte oder von der Reisestelle</t>
    </r>
    <r>
      <rPr>
        <b/>
        <i/>
        <sz val="10"/>
        <rFont val="Arial"/>
        <family val="2"/>
      </rPr>
      <t xml:space="preserve"> beglichene bzw. noch zu begleichende Übernachtungs-, Fahrt- und Nebenkosten (bitte Hinweis wenn noch zu begleichen)</t>
    </r>
  </si>
  <si>
    <t>anerkannter PKW der NPÄ's mit Zuschlag</t>
  </si>
  <si>
    <t>A-auf Veranlassung des Dienstherrn</t>
  </si>
  <si>
    <t>D-Einladung durch Dritte</t>
  </si>
  <si>
    <t>P-Halb-oder Vollpension</t>
  </si>
  <si>
    <t>S-Sonstiges</t>
  </si>
  <si>
    <t>F-Übernachtung u.Frühstück</t>
  </si>
  <si>
    <t>B-Business-Paket</t>
  </si>
  <si>
    <t>R-Arrangement</t>
  </si>
  <si>
    <t>angegeben worden?</t>
  </si>
  <si>
    <t>Es sind unentgeltlich bereitgestellte Mahlzeiten in der Einzelaufstellung</t>
  </si>
  <si>
    <t>BIC (nur bei Auslandskonten angeben)</t>
  </si>
  <si>
    <t>Nicht alle Dienstreiseanträge sind im Genehmigungsverfahren an die zentrale Reisestelle zu geben.</t>
  </si>
  <si>
    <r>
      <t xml:space="preserve">Im Formular für die Beantragung einer </t>
    </r>
    <r>
      <rPr>
        <b/>
        <sz val="11"/>
        <rFont val="Arial"/>
        <family val="2"/>
      </rPr>
      <t>eintägigen Dienstreise</t>
    </r>
    <r>
      <rPr>
        <sz val="11"/>
        <rFont val="Arial"/>
        <family val="2"/>
      </rPr>
      <t xml:space="preserve"> ist eine Formel hinterlegt, durch die (soweit der Vordruck vollständig am PC ausgefüllt wird) der Reisende informiert wird, ob der Antrag in der zentralen Reisestelle einzureichen ist. Sollte die Einreichung nicht erforderlich sein, erscheint im Feld für die Unterschrift der zentralen Reisestelle der Vermerk „Antrag bitte erst bei Abrechnung der Reisestelle vorlegen!“.</t>
    </r>
  </si>
  <si>
    <r>
      <t xml:space="preserve">Die Formel sieht vor, dass der Antrag </t>
    </r>
    <r>
      <rPr>
        <u/>
        <sz val="11"/>
        <rFont val="Arial"/>
        <family val="2"/>
      </rPr>
      <t>nicht</t>
    </r>
    <r>
      <rPr>
        <sz val="11"/>
        <rFont val="Arial"/>
        <family val="2"/>
      </rPr>
      <t xml:space="preserve"> in der zentralen Reisestelle einzureichen ist, wenn folgende Bedingungen erfüllt sind:</t>
    </r>
  </si>
  <si>
    <r>
      <t xml:space="preserve">Dienstreiseanträge für </t>
    </r>
    <r>
      <rPr>
        <b/>
        <sz val="11"/>
        <rFont val="Arial"/>
        <family val="2"/>
      </rPr>
      <t>mehrtägige Dienstreisen</t>
    </r>
    <r>
      <rPr>
        <sz val="11"/>
        <rFont val="Arial"/>
        <family val="2"/>
      </rPr>
      <t xml:space="preserve"> sind </t>
    </r>
    <r>
      <rPr>
        <u/>
        <sz val="11"/>
        <rFont val="Arial"/>
        <family val="2"/>
      </rPr>
      <t>ebenfalls nicht</t>
    </r>
    <r>
      <rPr>
        <sz val="11"/>
        <rFont val="Arial"/>
        <family val="2"/>
      </rPr>
      <t xml:space="preserve"> in der zentralen Reisestelle einzureichen, wenn die unter Variante 1 oder 2 beschriebenen Bedingungen zutreffen und die voraussichtlichen Reisekosten weniger als 50,00 € betragen.</t>
    </r>
  </si>
  <si>
    <r>
      <t xml:space="preserve">Dienstreiseanträge für </t>
    </r>
    <r>
      <rPr>
        <b/>
        <sz val="11"/>
        <rFont val="Arial"/>
        <family val="2"/>
      </rPr>
      <t>Auslandsdienstreisen</t>
    </r>
    <r>
      <rPr>
        <sz val="11"/>
        <rFont val="Arial"/>
        <family val="2"/>
      </rPr>
      <t xml:space="preserve"> sind dagegen immer vor Genehmigung der zentralen Reisestelle vorzulegen.</t>
    </r>
  </si>
  <si>
    <r>
      <t xml:space="preserve">Der Antrag ist auszudrucken und den für das Genehmigungsverfahren zuständigen Stellen </t>
    </r>
    <r>
      <rPr>
        <b/>
        <sz val="11"/>
        <rFont val="Arial"/>
        <family val="2"/>
      </rPr>
      <t>in der vorgegebenen Reihenfolge</t>
    </r>
    <r>
      <rPr>
        <sz val="11"/>
        <rFont val="Arial"/>
        <family val="2"/>
      </rPr>
      <t xml:space="preserve"> zuzuleiten. Die Weitergabe an die zentralen Reisestelle per Fax oder E-Mail ist nur bei besonders kurzfristigen Reisen zulässig.</t>
    </r>
  </si>
  <si>
    <t>Haben Sie während Ihres Dienstganges oder Ihrer Dienstreise eine unentgeltliche Verpflegung erhalten? Dann geben Sie bitte an, durch welche Veranlassung die Verpflegung erfolgte. (Unentgeltliche Verpflegungen sind auch dann anzugeben, wenn sie ohne triftigen Grund nicht in Anspruch genommen wurden.) 
Folgende Varianten der Veranlassung können auftreten:
1. Mahlzeiten (A - auf Veranlassung des Dienstherrn), die auf Veranlassung des Dienstherrn oder auf dessen Veranlassung durch einen Dritten zur Verfügung gestellt wurden (z. B. Hotelübernachtung mit Frühstück, im Rahmen von eigenen Fortbildungsveranstaltungen, diese Kosten wurden vom Dienstherrn übernommen).
2. Einladung zum Essen durch einen Dritten (D - Einladung durch Dritte), nicht eigener Dienstherr (z. B. dienstliche Bewirtung durch einen Geschäftspartner oder einen fremden Dienstherrn) 
3. Mahlzeiten (S-Sonstige), die im ganz überwiegenden betrieblichen Interesse des Arbeitgebers abgegeben werden: geschäftlich veranlasste Bewirtung, z.B. bei Teilnahme an Empfängen,  Konferenzen und Delegationen sowie bei  außergewöhnlichen Arbeitseinsätzen z.B. außergewöhnliche betriebliche Besprechungen
Bei einem Wert der Mahlzeit über 60,- Euro ist vom Bediensteten eine gesonderte Meldung zur Versteuerung (außerhalb der zentralen Reisestelle) vorzunehmen.</t>
  </si>
  <si>
    <t>In der Reisekostenabrechnung wird beim Nachweis der Übernachtungskosten sowie der Fahrt- und Nebenkosten unterschieden zwischen „vom Reisenden verauslagte Kosten“ und „im TMS-Portal gebuchte und von der zentralen Reisestelle beglichene Kosten“. Als von der zentralen Reisestelle beglichene Kosten gelten Kosten für die Buchung von Fahrkarten und Übernachtungen über das Travelmanagementsystem (TMS), sowie für die Inanspruchnahme von Reisedienstleistungen des Reisebüros und der Hotelkostenübernahme durch den Corporate Rates Club (CRC), sowie Kosten die durch Überweisung der zentralen Reisestelle beglichen wurden.</t>
  </si>
  <si>
    <r>
      <t xml:space="preserve">Die Inanspruchnahme von Reiseleistungen über das Travelmanagementsystem, die Auszahlung von Abschlägen durch die zentrale Reisestelle sowie Reisedienstleistungen eines Reisebüros und vom Corporate Rates Club Stralsund (CRC) werden als Abschlag im Sinne des Landesreisekostengesetzes M-V (§ 3 Abs.6) behandelt und sind somit innerhalb von 
</t>
    </r>
    <r>
      <rPr>
        <b/>
        <sz val="11"/>
        <rFont val="Arial"/>
        <family val="2"/>
      </rPr>
      <t>vier Wochen</t>
    </r>
    <r>
      <rPr>
        <sz val="11"/>
        <rFont val="Arial"/>
        <family val="2"/>
      </rPr>
      <t xml:space="preserve"> nach Beendigung der Dienstreise abzurechnen. </t>
    </r>
  </si>
  <si>
    <r>
      <t>Die Reisekostenvergütung ist gemäß § 3 Abs. 5 LRKG M-V innerhalb einer Ausschlussfrist von</t>
    </r>
    <r>
      <rPr>
        <b/>
        <sz val="11"/>
        <rFont val="Arial"/>
        <family val="2"/>
      </rPr>
      <t xml:space="preserve"> sechs Monaten</t>
    </r>
    <r>
      <rPr>
        <sz val="11"/>
        <rFont val="Arial"/>
        <family val="2"/>
      </rPr>
      <t xml:space="preserve"> bei der zentralen Reisestelle zu beantragen.</t>
    </r>
  </si>
  <si>
    <r>
      <t xml:space="preserve">mehrere Reisen werden </t>
    </r>
    <r>
      <rPr>
        <b/>
        <sz val="11"/>
        <rFont val="Arial"/>
        <family val="2"/>
      </rPr>
      <t>ohne Nutzung von Einzelaufstellungen der Behörde</t>
    </r>
    <r>
      <rPr>
        <sz val="11"/>
        <rFont val="Arial"/>
        <family val="2"/>
      </rPr>
      <t xml:space="preserve"> gegenüber der zentrale Reisestelle abgerechnet </t>
    </r>
  </si>
  <si>
    <t>Die zentrale Reisestelle stellt zwei Dateien mit Dienstreiseformularen zur Verfügung. Eine für die Beantragung von Dienstreisen, sowie die Abrechnung von Einzeldienstreisen und eine weitere für die gesammelte Abrechnung mehrerer Dienstreisen.</t>
  </si>
  <si>
    <t>Beteiligung der zentralen Reisestelle (LAF M-V)</t>
  </si>
  <si>
    <t>Übernachtung ohne belegmäßigen Nachweis (pauschales Übernachtungsgeld)</t>
  </si>
  <si>
    <t>Übernachtung des Amtes wegen unentgeltlich bereitgestellt</t>
  </si>
  <si>
    <t>5.) Mitteilung über die gewährte Reisekostenvergütung</t>
  </si>
  <si>
    <t xml:space="preserve">Nach Bearbeitung der Reisekostenabrechnung wird durch die zentrale Reisestelle eine Mitteilung über die gewährte Reisevergütung gefertigt, die an den Dienstreisenden übergeben wird. Aus der Mitteilung ist ersichtlich, für welche Dienstreise/n (Geschäftsort und Datum) die Abrechnung erfolgte, die Höhe der Reisekostenvergütung und aus welchen Positionen sich die gezahlte Reisekostenvergütung zusammensetzt. </t>
  </si>
  <si>
    <t>Nach Bearbeitung Ihrer Reisekostenabrechnung durch die Reisestelle erhalten Sie eine Mitteilung über die gewährte Reisekostenvergütung, aus der die Berechnung Ihrer Reisekosten hervorgeht.</t>
  </si>
  <si>
    <r>
      <t>Wohnanschrift *</t>
    </r>
    <r>
      <rPr>
        <sz val="8"/>
        <rFont val="Arial"/>
        <family val="2"/>
      </rPr>
      <t xml:space="preserve">
Wohnort des Dienstreisenden ist der Ort, von dem er arbeitstäglich zur Dienststätte pendelt.
Falls Sie Ihre Dienstreise an einem anderen Wohnsitz (z. B. Familienwohnsitz) beginnen oder beenden,
bzw. während der Dienstreise dort übernachten, geben Sie bitte zusätzlich dessen Anschrift an.</t>
    </r>
  </si>
  <si>
    <r>
      <rPr>
        <sz val="7"/>
        <rFont val="Arial"/>
        <family val="2"/>
      </rPr>
      <t xml:space="preserve">Aktenzeichen der </t>
    </r>
    <r>
      <rPr>
        <b/>
        <sz val="7"/>
        <rFont val="Arial"/>
        <family val="2"/>
      </rPr>
      <t>Dauergenehmigung</t>
    </r>
    <r>
      <rPr>
        <sz val="7"/>
        <rFont val="Arial"/>
        <family val="2"/>
      </rPr>
      <t>, falls Dienstreisen mit Dauergenehmigung abgerechnet werden</t>
    </r>
  </si>
  <si>
    <t>E-Mail-Adresse *</t>
  </si>
  <si>
    <t>Wenn Sie eine auf Grundlage einer Dauerdienstreisegenehmigung durchgeführte Reise abrechnen, geben Sie bitte in der Reisekostenabrechnung das Aktenzeichen der Dauergenehmigung an. Falls die Dauergenehmigung kein Aktenzeichen beinhaltet, erfassen Sie bitte das Datum der Dauergenehmigung ("Dauergenehmigung vom...."). Senden Sie der Reisestelle bitte jeweils eine Kopie neuer Dauerdienstreisegenehmigungen.</t>
  </si>
  <si>
    <t>Januar 2021</t>
  </si>
  <si>
    <t>Ministerium für Bildung, Wissenschaft und Kultur M-V</t>
  </si>
  <si>
    <t>Leitung  70020001</t>
  </si>
  <si>
    <t>Reisekostenvergütungen (BM)  07 0701 527.01 0</t>
  </si>
  <si>
    <t>Personalvertretg.  70020002</t>
  </si>
  <si>
    <t>Reisekostenvergütungen (LpB)  07 0704 527.01 0</t>
  </si>
  <si>
    <t>Abteilung 1  70020100</t>
  </si>
  <si>
    <t>Reisekosten Bundesrat  07 0701 527.01 BR</t>
  </si>
  <si>
    <t>Abteilung 2  70020200</t>
  </si>
  <si>
    <t>Reisekostenvergütungen IT-Fortbildung  07 0701 527.21 0</t>
  </si>
  <si>
    <t>Abteilung 3  70020300</t>
  </si>
  <si>
    <t>Reisekostenvergütungen Örtlicher Personalrat BM M-V  07 0701 527.61 ÖPR BM</t>
  </si>
  <si>
    <t>Abteilung 4  70020400</t>
  </si>
  <si>
    <t>Reisekostenvergütungen Hauptpersonalrat  07 0701 527.61 HPR/K</t>
  </si>
  <si>
    <t>Abteilung 5  70020500</t>
  </si>
  <si>
    <t>Reisekostenvergütungen Schwerbehindertenvertretung BM M-V  07 0701 527.61 SBV BM</t>
  </si>
  <si>
    <t>Landeszentr. f. polit. Bildung  70420001</t>
  </si>
  <si>
    <t>Reisekostenvergütungen Hauptschwerbehindertenvertretung  07 0701 527.61 HSBV</t>
  </si>
  <si>
    <t>Berufsschullehrer  70020213</t>
  </si>
  <si>
    <t>Reisekostenvergütungen Gleichstellungsbeauftragte BM M-V  07 0701 527.61 GL BM</t>
  </si>
  <si>
    <t>Reisekostenvergütungen Einigungsstelle  07 0701 527.61 ES</t>
  </si>
  <si>
    <t>Reisekostenvergütungen Jugend- u. Ausbildungsvertretung d. Referendare  07 0701 527.61 JAV BM</t>
  </si>
  <si>
    <t>Reisekostenvergütungen Örtlicher Personalrat Berufliche Schulen  07 0701 527.61 ÖPR BS</t>
  </si>
  <si>
    <t>Reisekostenvergütungen Gleichstellungsbeauftragte Berufliche Schulen  07 0701 527.61 GL BS</t>
  </si>
  <si>
    <t>Reisekostenvergütungen Schwerbehindertenvertretung Berufliche Schulen  07 0701 527.61 SBV BS</t>
  </si>
  <si>
    <t>Reisekostenvergütungen für Schulausflüge  07 0750 527.02 0</t>
  </si>
  <si>
    <t>Reisekosten Rahmenplankommission Berufl.Schulen  07 0750 527.63.0</t>
  </si>
  <si>
    <t>Reisekostenvergütungen (Berufl. Schulen)  07 0756 527.01 0</t>
  </si>
  <si>
    <t>Dienststätte/Berufsschule*</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</si>
</sst>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4" formatCode="#,##0.00\ &quot;€&quot;"/>
    <numFmt numFmtId="165" formatCode="0_ ;[Red]\-0\ "/>
  </numFmts>
  <fonts count="57" x14ac:knownFonts="1">
    <font>
      <sz val="10"/>
      <name val="Arial"/>
    </font>
    <font>
      <sz val="10"/>
      <name val="Arial"/>
    </font>
    <font>
      <b/>
      <sz val="12"/>
      <name val="Arial"/>
      <family val="2"/>
    </font>
    <font>
      <b/>
      <sz val="10"/>
      <name val="Arial"/>
      <family val="2"/>
    </font>
    <font>
      <sz val="7"/>
      <name val="Arial"/>
      <family val="2"/>
    </font>
    <font>
      <sz val="10"/>
      <name val="Arial"/>
      <family val="2"/>
    </font>
    <font>
      <sz val="8"/>
      <name val="Arial"/>
      <family val="2"/>
    </font>
    <font>
      <sz val="9"/>
      <name val="Arial"/>
      <family val="2"/>
    </font>
    <font>
      <b/>
      <sz val="16"/>
      <color indexed="17"/>
      <name val="Arial"/>
      <family val="2"/>
    </font>
    <font>
      <b/>
      <sz val="8"/>
      <name val="Arial"/>
      <family val="2"/>
    </font>
    <font>
      <u/>
      <sz val="10"/>
      <color indexed="12"/>
      <name val="Arial"/>
      <family val="2"/>
    </font>
    <font>
      <b/>
      <sz val="12"/>
      <color indexed="10"/>
      <name val="Arial"/>
      <family val="2"/>
    </font>
    <font>
      <sz val="9"/>
      <name val="Arial"/>
      <family val="2"/>
    </font>
    <font>
      <sz val="9"/>
      <color indexed="10"/>
      <name val="Arial"/>
      <family val="2"/>
    </font>
    <font>
      <b/>
      <i/>
      <sz val="10"/>
      <name val="Arial"/>
      <family val="2"/>
    </font>
    <font>
      <b/>
      <sz val="10"/>
      <color indexed="48"/>
      <name val="Arial"/>
      <family val="2"/>
    </font>
    <font>
      <b/>
      <sz val="7"/>
      <name val="Arial"/>
      <family val="2"/>
    </font>
    <font>
      <b/>
      <sz val="9"/>
      <name val="Arial"/>
      <family val="2"/>
    </font>
    <font>
      <b/>
      <sz val="14"/>
      <name val="Arial"/>
      <family val="2"/>
    </font>
    <font>
      <sz val="6.5"/>
      <name val="Arial"/>
      <family val="2"/>
    </font>
    <font>
      <u/>
      <sz val="6.5"/>
      <name val="Arial"/>
      <family val="2"/>
    </font>
    <font>
      <b/>
      <i/>
      <sz val="8"/>
      <name val="Arial"/>
      <family val="2"/>
    </font>
    <font>
      <u/>
      <sz val="8"/>
      <name val="Arial"/>
      <family val="2"/>
    </font>
    <font>
      <b/>
      <i/>
      <u/>
      <sz val="10"/>
      <name val="Arial"/>
      <family val="2"/>
    </font>
    <font>
      <b/>
      <i/>
      <sz val="9"/>
      <name val="Arial"/>
      <family val="2"/>
    </font>
    <font>
      <b/>
      <i/>
      <sz val="10"/>
      <name val="Arial"/>
      <family val="2"/>
    </font>
    <font>
      <sz val="11"/>
      <name val="Arial"/>
      <family val="2"/>
    </font>
    <font>
      <b/>
      <sz val="14"/>
      <color indexed="17"/>
      <name val="Arial"/>
      <family val="2"/>
    </font>
    <font>
      <b/>
      <sz val="11"/>
      <name val="Arial"/>
      <family val="2"/>
    </font>
    <font>
      <b/>
      <sz val="11"/>
      <color indexed="17"/>
      <name val="Arial"/>
      <family val="2"/>
    </font>
    <font>
      <u/>
      <sz val="11"/>
      <name val="Arial"/>
      <family val="2"/>
    </font>
    <font>
      <b/>
      <i/>
      <u/>
      <sz val="11"/>
      <color indexed="12"/>
      <name val="Arial"/>
      <family val="2"/>
    </font>
    <font>
      <b/>
      <i/>
      <sz val="11"/>
      <color indexed="17"/>
      <name val="Arial"/>
      <family val="2"/>
    </font>
    <font>
      <i/>
      <sz val="11"/>
      <name val="Arial"/>
      <family val="2"/>
    </font>
    <font>
      <b/>
      <sz val="9"/>
      <color indexed="81"/>
      <name val="Tahoma"/>
      <family val="2"/>
    </font>
    <font>
      <b/>
      <u/>
      <sz val="9"/>
      <color indexed="81"/>
      <name val="Tahoma"/>
      <family val="2"/>
    </font>
    <font>
      <sz val="9"/>
      <color indexed="81"/>
      <name val="Tahoma"/>
      <family val="2"/>
    </font>
    <font>
      <u/>
      <sz val="9"/>
      <color indexed="81"/>
      <name val="Tahoma"/>
      <family val="2"/>
    </font>
    <font>
      <b/>
      <sz val="6"/>
      <name val="Arial"/>
      <family val="2"/>
    </font>
    <font>
      <b/>
      <u/>
      <sz val="10"/>
      <color indexed="48"/>
      <name val="Arial"/>
      <family val="2"/>
    </font>
    <font>
      <sz val="10"/>
      <color indexed="60"/>
      <name val="Arial"/>
      <family val="2"/>
    </font>
    <font>
      <sz val="6"/>
      <name val="Arial"/>
      <family val="2"/>
    </font>
    <font>
      <sz val="10"/>
      <color rgb="FFFF0000"/>
      <name val="Arial"/>
      <family val="2"/>
    </font>
    <font>
      <i/>
      <sz val="10"/>
      <color rgb="FF0070C0"/>
      <name val="Arial"/>
      <family val="2"/>
    </font>
    <font>
      <i/>
      <sz val="8"/>
      <color rgb="FF0070C0"/>
      <name val="Arial"/>
      <family val="2"/>
    </font>
    <font>
      <b/>
      <i/>
      <sz val="14"/>
      <color rgb="FF0070C0"/>
      <name val="Arial"/>
      <family val="2"/>
    </font>
    <font>
      <b/>
      <sz val="10"/>
      <color rgb="FFFF0000"/>
      <name val="Arial"/>
      <family val="2"/>
    </font>
    <font>
      <i/>
      <sz val="9"/>
      <color rgb="FF0070C0"/>
      <name val="Arial"/>
      <family val="2"/>
    </font>
    <font>
      <b/>
      <sz val="12"/>
      <color rgb="FFFF0000"/>
      <name val="Arial"/>
      <family val="2"/>
    </font>
    <font>
      <i/>
      <u/>
      <sz val="10"/>
      <color rgb="FF0070C0"/>
      <name val="Arial"/>
      <family val="2"/>
    </font>
    <font>
      <b/>
      <i/>
      <sz val="9"/>
      <color rgb="FF0070C0"/>
      <name val="Arial"/>
      <family val="2"/>
    </font>
    <font>
      <b/>
      <i/>
      <sz val="8"/>
      <color rgb="FF0070C0"/>
      <name val="Arial"/>
      <family val="2"/>
    </font>
    <font>
      <b/>
      <i/>
      <sz val="10"/>
      <color rgb="FF0070C0"/>
      <name val="Arial"/>
      <family val="2"/>
    </font>
    <font>
      <i/>
      <sz val="7.5"/>
      <color rgb="FF0070C0"/>
      <name val="Arial"/>
      <family val="2"/>
    </font>
    <font>
      <b/>
      <i/>
      <sz val="12"/>
      <color rgb="FF0070C0"/>
      <name val="Arial"/>
      <family val="2"/>
    </font>
    <font>
      <i/>
      <sz val="9.5"/>
      <color rgb="FF0070C0"/>
      <name val="Arial"/>
      <family val="2"/>
    </font>
    <font>
      <b/>
      <i/>
      <sz val="10"/>
      <color rgb="FF339966"/>
      <name val="Arial"/>
      <family val="2"/>
    </font>
  </fonts>
  <fills count="12">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42"/>
        <bgColor indexed="64"/>
      </patternFill>
    </fill>
    <fill>
      <patternFill patternType="solid">
        <fgColor indexed="41"/>
        <bgColor indexed="64"/>
      </patternFill>
    </fill>
    <fill>
      <patternFill patternType="solid">
        <fgColor indexed="45"/>
        <bgColor indexed="64"/>
      </patternFill>
    </fill>
    <fill>
      <patternFill patternType="solid">
        <fgColor theme="0" tint="-4.9989318521683403E-2"/>
        <bgColor indexed="64"/>
      </patternFill>
    </fill>
    <fill>
      <patternFill patternType="solid">
        <fgColor rgb="FFC0C0C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04">
    <border>
      <left/>
      <right/>
      <top/>
      <bottom/>
      <diagonal/>
    </border>
    <border>
      <left/>
      <right/>
      <top style="medium">
        <color indexed="64"/>
      </top>
      <bottom/>
      <diagonal/>
    </border>
    <border>
      <left/>
      <right style="thin">
        <color indexed="64"/>
      </right>
      <top/>
      <bottom/>
      <diagonal/>
    </border>
    <border>
      <left/>
      <right/>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medium">
        <color indexed="64"/>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style="thin">
        <color indexed="64"/>
      </right>
      <top/>
      <bottom/>
      <diagonal/>
    </border>
    <border>
      <left style="thin">
        <color indexed="64"/>
      </left>
      <right/>
      <top/>
      <bottom/>
      <diagonal/>
    </border>
    <border>
      <left style="thin">
        <color indexed="64"/>
      </left>
      <right/>
      <top/>
      <bottom style="medium">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right style="medium">
        <color indexed="64"/>
      </right>
      <top style="medium">
        <color indexed="64"/>
      </top>
      <bottom/>
      <diagonal/>
    </border>
    <border>
      <left style="thin">
        <color indexed="64"/>
      </left>
      <right style="thin">
        <color indexed="64"/>
      </right>
      <top/>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style="medium">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thin">
        <color indexed="64"/>
      </right>
      <top style="hair">
        <color indexed="64"/>
      </top>
      <bottom style="medium">
        <color indexed="64"/>
      </bottom>
      <diagonal/>
    </border>
    <border>
      <left style="medium">
        <color indexed="64"/>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thin">
        <color indexed="64"/>
      </right>
      <top style="medium">
        <color indexed="64"/>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medium">
        <color indexed="64"/>
      </left>
      <right/>
      <top style="medium">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thin">
        <color indexed="64"/>
      </bottom>
      <diagonal/>
    </border>
    <border>
      <left style="thin">
        <color indexed="64"/>
      </left>
      <right style="hair">
        <color indexed="64"/>
      </right>
      <top/>
      <bottom style="thin">
        <color indexed="64"/>
      </bottom>
      <diagonal/>
    </border>
    <border>
      <left/>
      <right style="hair">
        <color indexed="64"/>
      </right>
      <top style="hair">
        <color indexed="64"/>
      </top>
      <bottom style="thin">
        <color indexed="64"/>
      </bottom>
      <diagonal/>
    </border>
    <border>
      <left style="medium">
        <color indexed="64"/>
      </left>
      <right/>
      <top style="hair">
        <color indexed="64"/>
      </top>
      <bottom/>
      <diagonal/>
    </border>
    <border>
      <left/>
      <right style="thin">
        <color indexed="64"/>
      </right>
      <top style="hair">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style="thin">
        <color indexed="64"/>
      </right>
      <top/>
      <bottom style="medium">
        <color indexed="64"/>
      </bottom>
      <diagonal/>
    </border>
    <border>
      <left style="hair">
        <color indexed="64"/>
      </left>
      <right/>
      <top style="hair">
        <color indexed="64"/>
      </top>
      <bottom style="thin">
        <color indexed="64"/>
      </bottom>
      <diagonal/>
    </border>
    <border>
      <left style="thin">
        <color indexed="64"/>
      </left>
      <right style="medium">
        <color indexed="64"/>
      </right>
      <top style="thin">
        <color indexed="64"/>
      </top>
      <bottom style="hair">
        <color indexed="64"/>
      </bottom>
      <diagonal/>
    </border>
  </borders>
  <cellStyleXfs count="3">
    <xf numFmtId="0" fontId="0" fillId="0" borderId="0"/>
    <xf numFmtId="0" fontId="10" fillId="0" borderId="0" applyNumberFormat="0" applyFill="0" applyBorder="0" applyAlignment="0" applyProtection="0">
      <alignment vertical="top"/>
      <protection locked="0"/>
    </xf>
    <xf numFmtId="0" fontId="5" fillId="0" borderId="0"/>
  </cellStyleXfs>
  <cellXfs count="766">
    <xf numFmtId="0" fontId="0" fillId="0" borderId="0" xfId="0"/>
    <xf numFmtId="0" fontId="0" fillId="0" borderId="0" xfId="0" applyProtection="1">
      <protection hidden="1"/>
    </xf>
    <xf numFmtId="0" fontId="4" fillId="0" borderId="0" xfId="0" applyFont="1" applyFill="1" applyProtection="1"/>
    <xf numFmtId="0" fontId="0" fillId="0" borderId="0" xfId="0" applyFill="1" applyProtection="1"/>
    <xf numFmtId="0" fontId="5" fillId="0" borderId="0" xfId="0" applyFont="1" applyFill="1" applyAlignment="1" applyProtection="1">
      <alignment vertical="center" wrapText="1"/>
    </xf>
    <xf numFmtId="0" fontId="0" fillId="0" borderId="0" xfId="0" applyFill="1" applyAlignment="1" applyProtection="1">
      <alignment vertical="center" wrapText="1"/>
    </xf>
    <xf numFmtId="0" fontId="0" fillId="0" borderId="0" xfId="0" applyProtection="1"/>
    <xf numFmtId="0" fontId="1" fillId="0" borderId="0" xfId="0" applyFont="1" applyProtection="1"/>
    <xf numFmtId="0" fontId="0" fillId="0" borderId="0" xfId="0" applyFill="1" applyBorder="1" applyProtection="1"/>
    <xf numFmtId="0" fontId="4" fillId="0" borderId="0" xfId="0" applyFont="1" applyProtection="1"/>
    <xf numFmtId="0" fontId="1" fillId="0" borderId="0" xfId="0" applyFont="1" applyProtection="1">
      <protection hidden="1"/>
    </xf>
    <xf numFmtId="0" fontId="15" fillId="0" borderId="0" xfId="0" applyFont="1" applyFill="1" applyBorder="1" applyAlignment="1" applyProtection="1">
      <alignment horizontal="left" vertical="center"/>
      <protection hidden="1"/>
    </xf>
    <xf numFmtId="0" fontId="3" fillId="0" borderId="0" xfId="0" applyFont="1" applyFill="1" applyProtection="1">
      <protection hidden="1"/>
    </xf>
    <xf numFmtId="0" fontId="0" fillId="0" borderId="0" xfId="0" applyFill="1" applyProtection="1">
      <protection hidden="1"/>
    </xf>
    <xf numFmtId="0" fontId="5" fillId="0" borderId="0" xfId="0" applyFont="1" applyFill="1" applyProtection="1">
      <protection hidden="1"/>
    </xf>
    <xf numFmtId="0" fontId="0" fillId="0" borderId="0" xfId="0" applyFill="1" applyAlignment="1" applyProtection="1">
      <protection hidden="1"/>
    </xf>
    <xf numFmtId="0" fontId="0" fillId="2" borderId="0" xfId="0" applyFill="1" applyProtection="1">
      <protection hidden="1"/>
    </xf>
    <xf numFmtId="0" fontId="15" fillId="0" borderId="0" xfId="0" applyFont="1" applyFill="1" applyBorder="1" applyAlignment="1" applyProtection="1">
      <alignment horizontal="left"/>
      <protection hidden="1"/>
    </xf>
    <xf numFmtId="0" fontId="0" fillId="0" borderId="0" xfId="0" applyAlignment="1" applyProtection="1">
      <alignment vertical="top" wrapText="1"/>
    </xf>
    <xf numFmtId="0" fontId="0" fillId="0" borderId="0" xfId="0" quotePrefix="1" applyFill="1" applyBorder="1" applyAlignment="1" applyProtection="1">
      <alignment horizontal="left"/>
    </xf>
    <xf numFmtId="0" fontId="0" fillId="2" borderId="1" xfId="0" applyFill="1" applyBorder="1" applyAlignment="1" applyProtection="1">
      <alignment vertical="top" wrapText="1"/>
    </xf>
    <xf numFmtId="0" fontId="0" fillId="2" borderId="0" xfId="0" applyFill="1" applyBorder="1" applyAlignment="1" applyProtection="1">
      <alignment vertical="top" wrapText="1"/>
    </xf>
    <xf numFmtId="0" fontId="0" fillId="2" borderId="2" xfId="0" applyFill="1" applyBorder="1" applyAlignment="1" applyProtection="1">
      <alignment vertical="top" wrapText="1"/>
    </xf>
    <xf numFmtId="0" fontId="0" fillId="2" borderId="3" xfId="0" applyFill="1" applyBorder="1" applyAlignment="1" applyProtection="1">
      <alignment vertical="top" wrapText="1"/>
    </xf>
    <xf numFmtId="0" fontId="0" fillId="2" borderId="4" xfId="0" applyFill="1" applyBorder="1" applyAlignment="1" applyProtection="1">
      <alignment vertical="top" wrapText="1"/>
    </xf>
    <xf numFmtId="0" fontId="1" fillId="2" borderId="1" xfId="0" applyFont="1" applyFill="1" applyBorder="1" applyAlignment="1" applyProtection="1">
      <alignment vertical="top" wrapText="1"/>
    </xf>
    <xf numFmtId="0" fontId="0" fillId="0" borderId="0" xfId="0" applyFill="1" applyBorder="1" applyProtection="1">
      <protection hidden="1"/>
    </xf>
    <xf numFmtId="165" fontId="0" fillId="2" borderId="5" xfId="0" applyNumberFormat="1" applyFill="1" applyBorder="1" applyAlignment="1" applyProtection="1">
      <alignment horizontal="center" vertical="center" wrapText="1"/>
    </xf>
    <xf numFmtId="165" fontId="0" fillId="2" borderId="6" xfId="0" applyNumberFormat="1" applyFill="1" applyBorder="1" applyAlignment="1" applyProtection="1">
      <alignment horizontal="center" vertical="top" wrapText="1"/>
    </xf>
    <xf numFmtId="165" fontId="0" fillId="2" borderId="7" xfId="0" applyNumberFormat="1" applyFill="1" applyBorder="1" applyAlignment="1" applyProtection="1">
      <alignment horizontal="center" vertical="top" wrapText="1"/>
    </xf>
    <xf numFmtId="0" fontId="0" fillId="2" borderId="0" xfId="0" applyFill="1" applyBorder="1" applyProtection="1"/>
    <xf numFmtId="0" fontId="0" fillId="2" borderId="8" xfId="0" applyFill="1" applyBorder="1" applyProtection="1"/>
    <xf numFmtId="0" fontId="4" fillId="2" borderId="0" xfId="0" applyFont="1" applyFill="1" applyBorder="1" applyProtection="1"/>
    <xf numFmtId="0" fontId="4" fillId="2" borderId="0" xfId="0" applyFont="1" applyFill="1" applyBorder="1" applyAlignment="1" applyProtection="1"/>
    <xf numFmtId="0" fontId="4" fillId="2" borderId="8" xfId="0" applyFont="1" applyFill="1" applyBorder="1" applyProtection="1"/>
    <xf numFmtId="0" fontId="4" fillId="0" borderId="0" xfId="0" applyFont="1" applyAlignment="1" applyProtection="1">
      <alignment wrapText="1"/>
    </xf>
    <xf numFmtId="0" fontId="4" fillId="2" borderId="9" xfId="0" applyFont="1" applyFill="1" applyBorder="1" applyProtection="1"/>
    <xf numFmtId="0" fontId="4" fillId="2" borderId="9" xfId="0" applyFont="1" applyFill="1" applyBorder="1" applyAlignment="1" applyProtection="1"/>
    <xf numFmtId="0" fontId="4" fillId="2" borderId="10" xfId="0" applyFont="1" applyFill="1" applyBorder="1" applyProtection="1"/>
    <xf numFmtId="0" fontId="3" fillId="2" borderId="11" xfId="0" quotePrefix="1" applyFont="1" applyFill="1" applyBorder="1" applyAlignment="1" applyProtection="1">
      <alignment horizontal="center" vertical="top" wrapText="1"/>
    </xf>
    <xf numFmtId="0" fontId="0" fillId="3" borderId="12" xfId="0" applyFill="1" applyBorder="1" applyAlignment="1" applyProtection="1">
      <alignment vertical="top" wrapText="1"/>
    </xf>
    <xf numFmtId="0" fontId="0" fillId="4" borderId="12" xfId="0" applyFill="1" applyBorder="1" applyAlignment="1" applyProtection="1">
      <alignment vertical="top" wrapText="1"/>
    </xf>
    <xf numFmtId="0" fontId="4" fillId="2" borderId="13" xfId="0" applyFont="1" applyFill="1" applyBorder="1" applyAlignment="1" applyProtection="1">
      <alignment wrapText="1"/>
    </xf>
    <xf numFmtId="0" fontId="0" fillId="0" borderId="12" xfId="0" applyBorder="1" applyAlignment="1" applyProtection="1">
      <alignment vertical="top" wrapText="1"/>
    </xf>
    <xf numFmtId="0" fontId="1" fillId="5" borderId="12" xfId="0" applyFont="1" applyFill="1" applyBorder="1" applyAlignment="1" applyProtection="1">
      <alignment vertical="top" wrapText="1"/>
    </xf>
    <xf numFmtId="0" fontId="0" fillId="5" borderId="12" xfId="0" applyFill="1" applyBorder="1" applyAlignment="1" applyProtection="1">
      <alignment vertical="top" wrapText="1"/>
    </xf>
    <xf numFmtId="0" fontId="7" fillId="2" borderId="14" xfId="0" applyFont="1" applyFill="1" applyBorder="1" applyAlignment="1" applyProtection="1">
      <alignment horizontal="left"/>
    </xf>
    <xf numFmtId="0" fontId="7" fillId="2" borderId="15" xfId="0" applyFont="1" applyFill="1" applyBorder="1" applyAlignment="1" applyProtection="1">
      <alignment horizontal="left"/>
    </xf>
    <xf numFmtId="0" fontId="6" fillId="2" borderId="5" xfId="0" applyFont="1" applyFill="1" applyBorder="1" applyAlignment="1" applyProtection="1"/>
    <xf numFmtId="0" fontId="6" fillId="2" borderId="6" xfId="0" quotePrefix="1" applyFont="1" applyFill="1" applyBorder="1" applyAlignment="1" applyProtection="1"/>
    <xf numFmtId="0" fontId="6" fillId="2" borderId="7" xfId="0" quotePrefix="1" applyFont="1" applyFill="1" applyBorder="1" applyAlignment="1" applyProtection="1"/>
    <xf numFmtId="0" fontId="2" fillId="2" borderId="16" xfId="0" applyFont="1" applyFill="1" applyBorder="1" applyAlignment="1" applyProtection="1">
      <alignment vertical="center"/>
    </xf>
    <xf numFmtId="0" fontId="2" fillId="2" borderId="1" xfId="0" applyFont="1" applyFill="1" applyBorder="1" applyAlignment="1" applyProtection="1">
      <alignment vertical="center"/>
    </xf>
    <xf numFmtId="0" fontId="2" fillId="2" borderId="1" xfId="0" applyFont="1" applyFill="1" applyBorder="1" applyAlignment="1" applyProtection="1"/>
    <xf numFmtId="0" fontId="4" fillId="2" borderId="17" xfId="0" applyFont="1" applyFill="1" applyBorder="1" applyAlignment="1" applyProtection="1"/>
    <xf numFmtId="0" fontId="4" fillId="2" borderId="18" xfId="0" applyFont="1" applyFill="1" applyBorder="1" applyAlignment="1" applyProtection="1"/>
    <xf numFmtId="0" fontId="4" fillId="2" borderId="19" xfId="0" applyFont="1" applyFill="1" applyBorder="1" applyAlignment="1" applyProtection="1"/>
    <xf numFmtId="0" fontId="4" fillId="0" borderId="0" xfId="0" applyFont="1" applyBorder="1" applyAlignment="1" applyProtection="1">
      <alignment horizontal="left"/>
    </xf>
    <xf numFmtId="0" fontId="0" fillId="0" borderId="0" xfId="0" applyBorder="1" applyAlignment="1" applyProtection="1">
      <alignment horizontal="left"/>
    </xf>
    <xf numFmtId="0" fontId="4" fillId="2" borderId="20" xfId="0" applyFont="1" applyFill="1" applyBorder="1" applyProtection="1"/>
    <xf numFmtId="0" fontId="4" fillId="2" borderId="18" xfId="0" applyFont="1" applyFill="1" applyBorder="1" applyProtection="1"/>
    <xf numFmtId="0" fontId="4" fillId="2" borderId="19" xfId="0" applyFont="1" applyFill="1" applyBorder="1" applyProtection="1"/>
    <xf numFmtId="0" fontId="0" fillId="0" borderId="0" xfId="0" applyAlignment="1" applyProtection="1">
      <alignment horizontal="left"/>
    </xf>
    <xf numFmtId="0" fontId="4" fillId="0" borderId="0" xfId="0" applyFont="1" applyAlignment="1" applyProtection="1">
      <alignment horizontal="left"/>
    </xf>
    <xf numFmtId="0" fontId="0" fillId="0" borderId="0" xfId="0" applyFill="1" applyBorder="1" applyAlignment="1" applyProtection="1">
      <alignment horizontal="left"/>
    </xf>
    <xf numFmtId="0" fontId="4" fillId="0" borderId="0" xfId="0" applyFont="1" applyAlignment="1" applyProtection="1">
      <alignment vertical="top"/>
    </xf>
    <xf numFmtId="0" fontId="0" fillId="2" borderId="21" xfId="0" applyFill="1" applyBorder="1" applyProtection="1"/>
    <xf numFmtId="0" fontId="1" fillId="2" borderId="18" xfId="0" applyFont="1" applyFill="1" applyBorder="1" applyAlignment="1" applyProtection="1">
      <alignment wrapText="1"/>
    </xf>
    <xf numFmtId="0" fontId="0" fillId="2" borderId="14" xfId="0" applyFill="1" applyBorder="1" applyProtection="1"/>
    <xf numFmtId="0" fontId="4" fillId="0" borderId="0" xfId="0" applyFont="1" applyFill="1" applyBorder="1" applyProtection="1"/>
    <xf numFmtId="0" fontId="23" fillId="2" borderId="14" xfId="0" quotePrefix="1" applyFont="1" applyFill="1" applyBorder="1" applyAlignment="1" applyProtection="1">
      <alignment horizontal="left"/>
    </xf>
    <xf numFmtId="0" fontId="1" fillId="2" borderId="0" xfId="0" applyFont="1" applyFill="1" applyBorder="1" applyProtection="1"/>
    <xf numFmtId="0" fontId="1" fillId="2" borderId="8" xfId="0" applyFont="1" applyFill="1" applyBorder="1" applyProtection="1"/>
    <xf numFmtId="0" fontId="12" fillId="2" borderId="14" xfId="0" applyFont="1" applyFill="1" applyBorder="1" applyAlignment="1" applyProtection="1">
      <alignment horizontal="left"/>
    </xf>
    <xf numFmtId="0" fontId="14" fillId="2" borderId="14" xfId="0" applyFont="1" applyFill="1" applyBorder="1" applyProtection="1"/>
    <xf numFmtId="0" fontId="4" fillId="2" borderId="14" xfId="0" applyFont="1" applyFill="1" applyBorder="1" applyProtection="1"/>
    <xf numFmtId="0" fontId="4" fillId="0" borderId="8" xfId="0" applyFont="1" applyBorder="1" applyProtection="1"/>
    <xf numFmtId="0" fontId="4" fillId="0" borderId="14" xfId="0" applyFont="1" applyBorder="1" applyProtection="1"/>
    <xf numFmtId="0" fontId="4" fillId="0" borderId="0" xfId="0" applyFont="1" applyBorder="1" applyProtection="1"/>
    <xf numFmtId="0" fontId="8" fillId="2" borderId="0" xfId="0" applyFont="1" applyFill="1" applyAlignment="1" applyProtection="1">
      <alignment vertical="center"/>
      <protection hidden="1"/>
    </xf>
    <xf numFmtId="0" fontId="1" fillId="2" borderId="0" xfId="0" applyFont="1" applyFill="1" applyProtection="1">
      <protection hidden="1"/>
    </xf>
    <xf numFmtId="0" fontId="0" fillId="2" borderId="0" xfId="0" applyFill="1" applyAlignment="1" applyProtection="1">
      <alignment vertical="center" wrapText="1"/>
      <protection hidden="1"/>
    </xf>
    <xf numFmtId="0" fontId="0" fillId="0" borderId="0" xfId="0" applyAlignment="1" applyProtection="1">
      <alignment vertical="center" wrapText="1"/>
      <protection hidden="1"/>
    </xf>
    <xf numFmtId="0" fontId="0" fillId="2" borderId="0" xfId="0" applyFill="1" applyAlignment="1" applyProtection="1">
      <alignment wrapText="1"/>
      <protection hidden="1"/>
    </xf>
    <xf numFmtId="0" fontId="0" fillId="0" borderId="0" xfId="0" applyAlignment="1" applyProtection="1">
      <alignment wrapText="1"/>
      <protection hidden="1"/>
    </xf>
    <xf numFmtId="0" fontId="9" fillId="2" borderId="0" xfId="0" applyFont="1" applyFill="1" applyBorder="1" applyAlignment="1" applyProtection="1">
      <alignment horizontal="left" vertical="center" wrapText="1"/>
      <protection hidden="1"/>
    </xf>
    <xf numFmtId="1" fontId="0" fillId="2" borderId="0" xfId="0" applyNumberFormat="1" applyFill="1" applyBorder="1" applyAlignment="1" applyProtection="1">
      <alignment horizontal="left" vertical="center"/>
      <protection hidden="1"/>
    </xf>
    <xf numFmtId="0" fontId="0" fillId="2" borderId="0" xfId="0" applyFill="1" applyBorder="1" applyAlignment="1" applyProtection="1">
      <alignment horizontal="left" vertical="center" wrapText="1"/>
      <protection hidden="1"/>
    </xf>
    <xf numFmtId="1" fontId="11" fillId="2" borderId="0" xfId="0" applyNumberFormat="1" applyFont="1" applyFill="1" applyBorder="1" applyAlignment="1" applyProtection="1">
      <alignment horizontal="center" vertical="center" wrapText="1"/>
      <protection hidden="1"/>
    </xf>
    <xf numFmtId="0" fontId="0" fillId="2" borderId="0" xfId="0" applyNumberFormat="1" applyFill="1" applyBorder="1" applyAlignment="1" applyProtection="1">
      <alignment horizontal="center" vertical="center"/>
      <protection hidden="1"/>
    </xf>
    <xf numFmtId="14" fontId="0" fillId="2" borderId="0" xfId="0" applyNumberFormat="1" applyFill="1" applyBorder="1" applyAlignment="1" applyProtection="1">
      <alignment horizontal="center" vertical="center"/>
      <protection hidden="1"/>
    </xf>
    <xf numFmtId="0" fontId="9" fillId="2" borderId="0" xfId="0" applyFont="1" applyFill="1" applyBorder="1" applyAlignment="1" applyProtection="1">
      <alignment vertical="center" wrapText="1"/>
      <protection hidden="1"/>
    </xf>
    <xf numFmtId="1" fontId="0" fillId="2" borderId="0" xfId="0" applyNumberFormat="1" applyFill="1" applyBorder="1" applyAlignment="1" applyProtection="1">
      <alignment horizontal="left" vertical="center" wrapText="1"/>
      <protection hidden="1"/>
    </xf>
    <xf numFmtId="0" fontId="12" fillId="2" borderId="0" xfId="0" applyFont="1" applyFill="1" applyBorder="1" applyAlignment="1" applyProtection="1">
      <alignment horizontal="left" vertical="center"/>
      <protection hidden="1"/>
    </xf>
    <xf numFmtId="0" fontId="12" fillId="2" borderId="0" xfId="0" applyFont="1" applyFill="1" applyBorder="1" applyAlignment="1" applyProtection="1">
      <alignment horizontal="left" vertical="center" wrapText="1"/>
      <protection hidden="1"/>
    </xf>
    <xf numFmtId="1" fontId="12" fillId="2" borderId="0" xfId="0" applyNumberFormat="1" applyFont="1" applyFill="1" applyBorder="1" applyAlignment="1" applyProtection="1">
      <alignment horizontal="left" vertical="center"/>
      <protection hidden="1"/>
    </xf>
    <xf numFmtId="1" fontId="13" fillId="2" borderId="0" xfId="0" applyNumberFormat="1" applyFont="1" applyFill="1" applyBorder="1" applyAlignment="1" applyProtection="1">
      <alignment horizontal="center" vertical="center" wrapText="1"/>
      <protection hidden="1"/>
    </xf>
    <xf numFmtId="0" fontId="12" fillId="2" borderId="0" xfId="0" applyNumberFormat="1" applyFont="1" applyFill="1" applyBorder="1" applyAlignment="1" applyProtection="1">
      <alignment horizontal="center" vertical="center"/>
      <protection hidden="1"/>
    </xf>
    <xf numFmtId="14" fontId="12" fillId="2" borderId="0" xfId="0" applyNumberFormat="1" applyFont="1" applyFill="1" applyBorder="1" applyAlignment="1" applyProtection="1">
      <alignment horizontal="center" vertical="center"/>
      <protection hidden="1"/>
    </xf>
    <xf numFmtId="0" fontId="12" fillId="2" borderId="0" xfId="0" applyFont="1" applyFill="1" applyBorder="1" applyAlignment="1" applyProtection="1">
      <alignment vertical="center" wrapText="1"/>
      <protection hidden="1"/>
    </xf>
    <xf numFmtId="1" fontId="12" fillId="2" borderId="0" xfId="0" applyNumberFormat="1" applyFont="1" applyFill="1" applyBorder="1" applyAlignment="1" applyProtection="1">
      <alignment horizontal="left" vertical="center" wrapText="1"/>
      <protection hidden="1"/>
    </xf>
    <xf numFmtId="0" fontId="12" fillId="2" borderId="0" xfId="0" applyFont="1" applyFill="1" applyProtection="1">
      <protection hidden="1"/>
    </xf>
    <xf numFmtId="0" fontId="12" fillId="0" borderId="0" xfId="0" applyFont="1" applyFill="1" applyProtection="1">
      <protection hidden="1"/>
    </xf>
    <xf numFmtId="0" fontId="9" fillId="0" borderId="0" xfId="0" applyFont="1" applyFill="1" applyBorder="1" applyAlignment="1" applyProtection="1">
      <alignment horizontal="left" vertical="center" wrapText="1"/>
      <protection hidden="1"/>
    </xf>
    <xf numFmtId="1" fontId="0" fillId="0" borderId="0" xfId="0" applyNumberFormat="1" applyFill="1" applyBorder="1" applyAlignment="1" applyProtection="1">
      <alignment horizontal="left" vertical="center"/>
      <protection hidden="1"/>
    </xf>
    <xf numFmtId="0" fontId="0" fillId="0" borderId="0" xfId="0" applyFill="1" applyBorder="1" applyAlignment="1" applyProtection="1">
      <alignment horizontal="left" vertical="center" wrapText="1"/>
      <protection hidden="1"/>
    </xf>
    <xf numFmtId="1" fontId="11" fillId="0" borderId="0" xfId="0" applyNumberFormat="1" applyFont="1" applyFill="1" applyBorder="1" applyAlignment="1" applyProtection="1">
      <alignment horizontal="center" vertical="center" wrapText="1"/>
      <protection hidden="1"/>
    </xf>
    <xf numFmtId="0" fontId="0" fillId="0" borderId="0" xfId="0" applyNumberFormat="1" applyFill="1" applyBorder="1" applyAlignment="1" applyProtection="1">
      <alignment horizontal="center" vertical="center"/>
      <protection hidden="1"/>
    </xf>
    <xf numFmtId="14" fontId="0" fillId="0" borderId="0" xfId="0" applyNumberFormat="1" applyFill="1" applyBorder="1" applyAlignment="1" applyProtection="1">
      <alignment horizontal="center" vertical="center"/>
      <protection hidden="1"/>
    </xf>
    <xf numFmtId="0" fontId="9" fillId="0" borderId="0" xfId="0" applyFont="1" applyFill="1" applyBorder="1" applyAlignment="1" applyProtection="1">
      <alignment vertical="center" wrapText="1"/>
      <protection hidden="1"/>
    </xf>
    <xf numFmtId="1" fontId="0" fillId="0" borderId="0" xfId="0" applyNumberFormat="1" applyFill="1" applyBorder="1" applyAlignment="1" applyProtection="1">
      <alignment horizontal="left" vertical="center" wrapText="1"/>
      <protection hidden="1"/>
    </xf>
    <xf numFmtId="0" fontId="14" fillId="0" borderId="0" xfId="0" quotePrefix="1" applyFont="1" applyFill="1" applyAlignment="1" applyProtection="1">
      <alignment horizontal="left"/>
      <protection hidden="1"/>
    </xf>
    <xf numFmtId="0" fontId="0" fillId="0" borderId="0" xfId="0" applyBorder="1" applyProtection="1">
      <protection hidden="1"/>
    </xf>
    <xf numFmtId="0" fontId="3" fillId="6" borderId="0" xfId="0" applyFont="1" applyFill="1" applyAlignment="1" applyProtection="1">
      <alignment horizontal="center" vertical="center" wrapText="1"/>
    </xf>
    <xf numFmtId="0" fontId="14" fillId="2" borderId="20" xfId="0" quotePrefix="1" applyFont="1" applyFill="1" applyBorder="1" applyAlignment="1" applyProtection="1">
      <alignment horizontal="left" vertical="center" wrapText="1"/>
    </xf>
    <xf numFmtId="0" fontId="14" fillId="2" borderId="14" xfId="0" quotePrefix="1" applyFont="1" applyFill="1" applyBorder="1" applyAlignment="1" applyProtection="1">
      <alignment horizontal="left" vertical="center"/>
    </xf>
    <xf numFmtId="0" fontId="0" fillId="2" borderId="22" xfId="0" applyFill="1" applyBorder="1" applyProtection="1"/>
    <xf numFmtId="0" fontId="0" fillId="2" borderId="22" xfId="0" applyFill="1" applyBorder="1" applyAlignment="1" applyProtection="1">
      <alignment vertical="top" wrapText="1"/>
    </xf>
    <xf numFmtId="0" fontId="0" fillId="2" borderId="23" xfId="0" applyFill="1" applyBorder="1" applyAlignment="1" applyProtection="1">
      <alignment vertical="top" wrapText="1"/>
    </xf>
    <xf numFmtId="0" fontId="6" fillId="2" borderId="24" xfId="0" applyFont="1" applyFill="1" applyBorder="1" applyAlignment="1" applyProtection="1">
      <alignment horizontal="center" vertical="top" wrapText="1"/>
    </xf>
    <xf numFmtId="0" fontId="6" fillId="2" borderId="25" xfId="0" quotePrefix="1" applyFont="1" applyFill="1" applyBorder="1" applyAlignment="1" applyProtection="1">
      <alignment horizontal="center" vertical="top" wrapText="1"/>
    </xf>
    <xf numFmtId="0" fontId="6" fillId="2" borderId="26" xfId="0" applyFont="1" applyFill="1" applyBorder="1" applyAlignment="1" applyProtection="1">
      <alignment horizontal="center" vertical="top" wrapText="1"/>
    </xf>
    <xf numFmtId="0" fontId="14" fillId="2" borderId="18" xfId="0" applyFont="1" applyFill="1" applyBorder="1" applyAlignment="1" applyProtection="1">
      <alignment vertical="center"/>
    </xf>
    <xf numFmtId="0" fontId="14" fillId="2" borderId="27" xfId="0" applyFont="1" applyFill="1" applyBorder="1" applyAlignment="1" applyProtection="1">
      <alignment vertical="center"/>
    </xf>
    <xf numFmtId="0" fontId="14" fillId="2" borderId="14" xfId="0" quotePrefix="1" applyFont="1" applyFill="1" applyBorder="1" applyAlignment="1" applyProtection="1">
      <alignment horizontal="left" vertical="center" wrapText="1"/>
    </xf>
    <xf numFmtId="0" fontId="4" fillId="2" borderId="21" xfId="0" applyFont="1" applyFill="1" applyBorder="1" applyProtection="1"/>
    <xf numFmtId="0" fontId="18" fillId="2" borderId="1" xfId="0" applyFont="1" applyFill="1" applyBorder="1" applyAlignment="1" applyProtection="1">
      <alignment vertical="top" wrapText="1"/>
    </xf>
    <xf numFmtId="14" fontId="1" fillId="2" borderId="28" xfId="0" applyNumberFormat="1" applyFont="1" applyFill="1" applyBorder="1" applyAlignment="1" applyProtection="1">
      <alignment horizontal="center" vertical="center" wrapText="1"/>
    </xf>
    <xf numFmtId="0" fontId="1" fillId="2" borderId="29" xfId="0" quotePrefix="1" applyFont="1" applyFill="1" applyBorder="1" applyAlignment="1" applyProtection="1">
      <alignment horizontal="left" vertical="top"/>
    </xf>
    <xf numFmtId="0" fontId="1" fillId="2" borderId="29" xfId="0" quotePrefix="1" applyFont="1" applyFill="1" applyBorder="1" applyAlignment="1" applyProtection="1">
      <alignment horizontal="left" vertical="top" wrapText="1"/>
    </xf>
    <xf numFmtId="0" fontId="1" fillId="2" borderId="30" xfId="0" quotePrefix="1" applyFont="1" applyFill="1" applyBorder="1" applyAlignment="1" applyProtection="1">
      <alignment horizontal="left" vertical="top" wrapText="1"/>
    </xf>
    <xf numFmtId="0" fontId="1" fillId="2" borderId="31" xfId="0" quotePrefix="1" applyFont="1" applyFill="1" applyBorder="1" applyAlignment="1" applyProtection="1">
      <alignment horizontal="left" vertical="top"/>
    </xf>
    <xf numFmtId="0" fontId="1" fillId="2" borderId="32" xfId="0" quotePrefix="1" applyFont="1" applyFill="1" applyBorder="1" applyAlignment="1" applyProtection="1">
      <alignment horizontal="left" vertical="top"/>
    </xf>
    <xf numFmtId="0" fontId="1" fillId="2" borderId="33" xfId="0" applyFont="1" applyFill="1" applyBorder="1" applyAlignment="1" applyProtection="1">
      <alignment horizontal="center" vertical="top" wrapText="1"/>
    </xf>
    <xf numFmtId="0" fontId="1" fillId="2" borderId="20" xfId="0" applyFont="1" applyFill="1" applyBorder="1" applyAlignment="1" applyProtection="1">
      <alignment horizontal="center" vertical="top" wrapText="1"/>
    </xf>
    <xf numFmtId="0" fontId="3" fillId="2" borderId="34" xfId="0" applyFont="1" applyFill="1" applyBorder="1" applyAlignment="1" applyProtection="1">
      <alignment horizontal="center" vertical="top" wrapText="1"/>
    </xf>
    <xf numFmtId="0" fontId="3" fillId="2" borderId="11" xfId="0" quotePrefix="1" applyFont="1" applyFill="1" applyBorder="1" applyAlignment="1" applyProtection="1">
      <alignment horizontal="right" vertical="top" wrapText="1"/>
    </xf>
    <xf numFmtId="0" fontId="3" fillId="2" borderId="33" xfId="0" applyFont="1" applyFill="1" applyBorder="1" applyAlignment="1" applyProtection="1">
      <alignment horizontal="center" vertical="top" wrapText="1"/>
    </xf>
    <xf numFmtId="0" fontId="3" fillId="2" borderId="20" xfId="0" applyFont="1" applyFill="1" applyBorder="1" applyAlignment="1" applyProtection="1">
      <alignment vertical="top" wrapText="1"/>
    </xf>
    <xf numFmtId="0" fontId="3" fillId="2" borderId="34" xfId="0" applyFont="1" applyFill="1" applyBorder="1" applyAlignment="1" applyProtection="1">
      <alignment vertical="top" wrapText="1"/>
    </xf>
    <xf numFmtId="0" fontId="3" fillId="0" borderId="0" xfId="0" applyFont="1" applyAlignment="1" applyProtection="1">
      <alignment vertical="top" wrapText="1"/>
    </xf>
    <xf numFmtId="0" fontId="3" fillId="2" borderId="33" xfId="0" applyFont="1" applyFill="1" applyBorder="1" applyAlignment="1" applyProtection="1">
      <alignment horizontal="left" vertical="top" wrapText="1"/>
    </xf>
    <xf numFmtId="0" fontId="3" fillId="2" borderId="35" xfId="0" applyFont="1" applyFill="1" applyBorder="1" applyAlignment="1" applyProtection="1">
      <alignment vertical="top" wrapText="1"/>
    </xf>
    <xf numFmtId="0" fontId="3" fillId="2" borderId="36" xfId="0" quotePrefix="1" applyFont="1" applyFill="1" applyBorder="1" applyAlignment="1" applyProtection="1">
      <alignment horizontal="left" vertical="top" wrapText="1"/>
    </xf>
    <xf numFmtId="0" fontId="23" fillId="2" borderId="14" xfId="0" quotePrefix="1" applyFont="1" applyFill="1" applyBorder="1" applyAlignment="1" applyProtection="1">
      <alignment horizontal="left" wrapText="1"/>
    </xf>
    <xf numFmtId="0" fontId="14" fillId="2" borderId="0" xfId="0" applyFont="1" applyFill="1" applyBorder="1" applyAlignment="1" applyProtection="1">
      <alignment horizontal="left" wrapText="1"/>
    </xf>
    <xf numFmtId="0" fontId="14" fillId="2" borderId="8" xfId="0" applyFont="1" applyFill="1" applyBorder="1" applyAlignment="1" applyProtection="1">
      <alignment horizontal="left" wrapText="1"/>
    </xf>
    <xf numFmtId="0" fontId="3" fillId="2" borderId="37" xfId="0" quotePrefix="1" applyFont="1" applyFill="1" applyBorder="1" applyAlignment="1" applyProtection="1">
      <alignment horizontal="center" vertical="top" wrapText="1"/>
    </xf>
    <xf numFmtId="0" fontId="4" fillId="2" borderId="38" xfId="0" applyFont="1" applyFill="1" applyBorder="1" applyAlignment="1" applyProtection="1">
      <alignment horizontal="left" vertical="top"/>
    </xf>
    <xf numFmtId="0" fontId="1" fillId="2" borderId="39" xfId="0" quotePrefix="1" applyFont="1" applyFill="1" applyBorder="1" applyAlignment="1" applyProtection="1">
      <alignment horizontal="left" vertical="top"/>
    </xf>
    <xf numFmtId="0" fontId="26" fillId="5" borderId="0" xfId="0" applyFont="1" applyFill="1" applyAlignment="1">
      <alignment wrapText="1"/>
    </xf>
    <xf numFmtId="0" fontId="26" fillId="0" borderId="0" xfId="0" applyFont="1" applyAlignment="1">
      <alignment wrapText="1"/>
    </xf>
    <xf numFmtId="0" fontId="26" fillId="0" borderId="22" xfId="0" applyFont="1" applyBorder="1" applyAlignment="1">
      <alignment horizontal="left" wrapText="1"/>
    </xf>
    <xf numFmtId="0" fontId="26" fillId="0" borderId="2" xfId="0" applyFont="1" applyBorder="1" applyAlignment="1">
      <alignment horizontal="left" wrapText="1"/>
    </xf>
    <xf numFmtId="0" fontId="26" fillId="0" borderId="22" xfId="0" applyFont="1" applyBorder="1" applyAlignment="1">
      <alignment horizontal="justify" wrapText="1"/>
    </xf>
    <xf numFmtId="0" fontId="26" fillId="0" borderId="2" xfId="0" applyFont="1" applyBorder="1" applyAlignment="1">
      <alignment wrapText="1"/>
    </xf>
    <xf numFmtId="0" fontId="26" fillId="0" borderId="40" xfId="0" applyFont="1" applyBorder="1" applyAlignment="1">
      <alignment horizontal="left" wrapText="1"/>
    </xf>
    <xf numFmtId="0" fontId="26" fillId="0" borderId="41" xfId="0" applyFont="1" applyBorder="1" applyAlignment="1">
      <alignment horizontal="left" wrapText="1"/>
    </xf>
    <xf numFmtId="0" fontId="26" fillId="0" borderId="40" xfId="0" applyFont="1" applyBorder="1" applyAlignment="1">
      <alignment horizontal="justify" wrapText="1"/>
    </xf>
    <xf numFmtId="0" fontId="26" fillId="0" borderId="41" xfId="0" applyFont="1" applyBorder="1" applyAlignment="1">
      <alignment wrapText="1"/>
    </xf>
    <xf numFmtId="0" fontId="26" fillId="0" borderId="2" xfId="0" applyFont="1" applyBorder="1" applyAlignment="1">
      <alignment horizontal="justify" wrapText="1"/>
    </xf>
    <xf numFmtId="0" fontId="26" fillId="0" borderId="22" xfId="0" applyFont="1" applyBorder="1" applyAlignment="1">
      <alignment wrapText="1"/>
    </xf>
    <xf numFmtId="0" fontId="26" fillId="0" borderId="40" xfId="0" applyFont="1" applyBorder="1" applyAlignment="1">
      <alignment wrapText="1"/>
    </xf>
    <xf numFmtId="0" fontId="26" fillId="0" borderId="41" xfId="0" applyFont="1" applyBorder="1" applyAlignment="1">
      <alignment horizontal="justify" wrapText="1"/>
    </xf>
    <xf numFmtId="0" fontId="26" fillId="0" borderId="22" xfId="0" quotePrefix="1" applyFont="1" applyBorder="1" applyAlignment="1">
      <alignment horizontal="right" vertical="top" wrapText="1"/>
    </xf>
    <xf numFmtId="0" fontId="26" fillId="0" borderId="2" xfId="0" quotePrefix="1" applyFont="1" applyBorder="1" applyAlignment="1">
      <alignment horizontal="left" wrapText="1"/>
    </xf>
    <xf numFmtId="0" fontId="33" fillId="0" borderId="2" xfId="0" quotePrefix="1" applyFont="1" applyBorder="1" applyAlignment="1">
      <alignment horizontal="left" wrapText="1" indent="3"/>
    </xf>
    <xf numFmtId="0" fontId="26" fillId="0" borderId="22" xfId="0" applyFont="1" applyBorder="1" applyAlignment="1">
      <alignment horizontal="right" vertical="top" wrapText="1"/>
    </xf>
    <xf numFmtId="0" fontId="33" fillId="0" borderId="2" xfId="0" applyFont="1" applyBorder="1" applyAlignment="1">
      <alignment horizontal="left" wrapText="1" indent="3"/>
    </xf>
    <xf numFmtId="0" fontId="26" fillId="5" borderId="0" xfId="0" applyFont="1" applyFill="1" applyAlignment="1">
      <alignment horizontal="justify" wrapText="1"/>
    </xf>
    <xf numFmtId="0" fontId="26" fillId="0" borderId="2" xfId="0" applyFont="1" applyBorder="1" applyAlignment="1">
      <alignment horizontal="justify" vertical="top" wrapText="1"/>
    </xf>
    <xf numFmtId="0" fontId="26" fillId="0" borderId="22" xfId="0" applyFont="1" applyBorder="1" applyAlignment="1">
      <alignment horizontal="center" vertical="top" wrapText="1"/>
    </xf>
    <xf numFmtId="0" fontId="3" fillId="2" borderId="42" xfId="0" applyFont="1" applyFill="1" applyBorder="1" applyAlignment="1" applyProtection="1"/>
    <xf numFmtId="0" fontId="0" fillId="0" borderId="0" xfId="0" applyBorder="1"/>
    <xf numFmtId="0" fontId="0" fillId="0" borderId="0" xfId="0" applyFill="1" applyBorder="1"/>
    <xf numFmtId="0" fontId="5" fillId="0" borderId="0" xfId="0" applyFont="1" applyBorder="1"/>
    <xf numFmtId="0" fontId="5" fillId="0" borderId="0" xfId="0" applyFont="1" applyFill="1" applyBorder="1"/>
    <xf numFmtId="0" fontId="0" fillId="0" borderId="0" xfId="0" applyFill="1" applyBorder="1" applyAlignment="1">
      <alignment horizontal="left"/>
    </xf>
    <xf numFmtId="1" fontId="1" fillId="0" borderId="0" xfId="0" applyNumberFormat="1" applyFont="1" applyFill="1" applyBorder="1" applyProtection="1"/>
    <xf numFmtId="1" fontId="1" fillId="0" borderId="0" xfId="0" applyNumberFormat="1" applyFont="1" applyFill="1" applyBorder="1"/>
    <xf numFmtId="0" fontId="4" fillId="2" borderId="9" xfId="0" applyFont="1" applyFill="1" applyBorder="1" applyAlignment="1" applyProtection="1">
      <alignment wrapText="1"/>
    </xf>
    <xf numFmtId="0" fontId="4" fillId="2" borderId="15" xfId="0" applyFont="1" applyFill="1" applyBorder="1" applyAlignment="1" applyProtection="1">
      <alignment wrapText="1"/>
    </xf>
    <xf numFmtId="0" fontId="0" fillId="5" borderId="13" xfId="0" applyFill="1" applyBorder="1" applyAlignment="1" applyProtection="1">
      <alignment vertical="top" wrapText="1"/>
    </xf>
    <xf numFmtId="0" fontId="5" fillId="0" borderId="0" xfId="0" applyFont="1" applyProtection="1"/>
    <xf numFmtId="0" fontId="4" fillId="0" borderId="0" xfId="0" applyFont="1" applyFill="1" applyBorder="1" applyAlignment="1" applyProtection="1">
      <alignment vertical="top" wrapText="1"/>
      <protection hidden="1"/>
    </xf>
    <xf numFmtId="0" fontId="4" fillId="0" borderId="0" xfId="0" applyFont="1" applyFill="1" applyBorder="1" applyAlignment="1" applyProtection="1">
      <protection hidden="1"/>
    </xf>
    <xf numFmtId="0" fontId="0" fillId="0" borderId="0" xfId="0" applyFill="1" applyBorder="1" applyAlignment="1" applyProtection="1">
      <protection hidden="1"/>
    </xf>
    <xf numFmtId="0" fontId="38" fillId="2" borderId="0" xfId="0" quotePrefix="1" applyFont="1" applyFill="1" applyBorder="1" applyAlignment="1" applyProtection="1">
      <alignment vertical="center" wrapText="1"/>
    </xf>
    <xf numFmtId="49" fontId="17" fillId="2" borderId="0" xfId="0" applyNumberFormat="1" applyFont="1" applyFill="1" applyBorder="1" applyAlignment="1" applyProtection="1">
      <alignment vertical="center" wrapText="1"/>
      <protection hidden="1"/>
    </xf>
    <xf numFmtId="0" fontId="5" fillId="0" borderId="0" xfId="0" applyFont="1" applyFill="1" applyBorder="1" applyAlignment="1" applyProtection="1">
      <alignment horizontal="left"/>
    </xf>
    <xf numFmtId="0" fontId="0" fillId="0" borderId="0" xfId="0" applyBorder="1" applyAlignment="1" applyProtection="1">
      <alignment vertical="top" wrapText="1"/>
    </xf>
    <xf numFmtId="0" fontId="5" fillId="0" borderId="0" xfId="0" applyFont="1" applyAlignment="1" applyProtection="1">
      <alignment vertical="top" wrapText="1"/>
    </xf>
    <xf numFmtId="1" fontId="5" fillId="5" borderId="0" xfId="0" applyNumberFormat="1" applyFont="1" applyFill="1" applyAlignment="1">
      <alignment wrapText="1"/>
    </xf>
    <xf numFmtId="49" fontId="26" fillId="5" borderId="0" xfId="0" applyNumberFormat="1" applyFont="1" applyFill="1" applyAlignment="1">
      <alignment wrapText="1"/>
    </xf>
    <xf numFmtId="0" fontId="43" fillId="0" borderId="43" xfId="0" applyFont="1" applyBorder="1" applyAlignment="1" applyProtection="1">
      <alignment horizontal="center" vertical="center" wrapText="1"/>
      <protection locked="0"/>
    </xf>
    <xf numFmtId="14" fontId="43" fillId="0" borderId="44" xfId="0" applyNumberFormat="1" applyFont="1" applyBorder="1" applyAlignment="1" applyProtection="1">
      <alignment horizontal="center" vertical="center" wrapText="1"/>
      <protection locked="0"/>
    </xf>
    <xf numFmtId="0" fontId="44" fillId="0" borderId="45" xfId="0" applyFont="1" applyFill="1" applyBorder="1" applyAlignment="1" applyProtection="1">
      <alignment horizontal="left" vertical="center" wrapText="1"/>
      <protection locked="0"/>
    </xf>
    <xf numFmtId="0" fontId="44" fillId="0" borderId="46" xfId="0" applyFont="1" applyFill="1" applyBorder="1" applyAlignment="1" applyProtection="1">
      <alignment horizontal="left" vertical="center" wrapText="1"/>
      <protection locked="0"/>
    </xf>
    <xf numFmtId="0" fontId="44" fillId="0" borderId="47" xfId="0" applyFont="1" applyFill="1" applyBorder="1" applyAlignment="1" applyProtection="1">
      <alignment horizontal="left" vertical="center" wrapText="1"/>
      <protection locked="0"/>
    </xf>
    <xf numFmtId="0" fontId="44" fillId="0" borderId="48" xfId="0" applyFont="1" applyFill="1" applyBorder="1" applyAlignment="1" applyProtection="1">
      <alignment horizontal="left" vertical="center" wrapText="1"/>
      <protection locked="0"/>
    </xf>
    <xf numFmtId="0" fontId="43" fillId="0" borderId="46" xfId="0" quotePrefix="1" applyFont="1" applyBorder="1" applyAlignment="1" applyProtection="1">
      <alignment horizontal="left" vertical="center" wrapText="1"/>
      <protection locked="0"/>
    </xf>
    <xf numFmtId="0" fontId="43" fillId="0" borderId="48" xfId="0" applyFont="1" applyBorder="1" applyAlignment="1" applyProtection="1">
      <alignment vertical="center" wrapText="1"/>
      <protection locked="0"/>
    </xf>
    <xf numFmtId="0" fontId="43" fillId="0" borderId="47" xfId="0" applyFont="1" applyBorder="1" applyAlignment="1" applyProtection="1">
      <alignment horizontal="center" vertical="center" wrapText="1"/>
      <protection locked="0"/>
    </xf>
    <xf numFmtId="0" fontId="43" fillId="0" borderId="49" xfId="0" applyFont="1" applyBorder="1" applyAlignment="1" applyProtection="1">
      <alignment horizontal="center" vertical="center" wrapText="1"/>
      <protection locked="0"/>
    </xf>
    <xf numFmtId="0" fontId="43" fillId="0" borderId="50" xfId="0" applyFont="1" applyBorder="1" applyAlignment="1" applyProtection="1">
      <alignment horizontal="center" vertical="center" wrapText="1"/>
      <protection locked="0"/>
    </xf>
    <xf numFmtId="14" fontId="43" fillId="0" borderId="6" xfId="0" applyNumberFormat="1" applyFont="1" applyBorder="1" applyAlignment="1" applyProtection="1">
      <alignment horizontal="center" vertical="center" wrapText="1"/>
      <protection locked="0"/>
    </xf>
    <xf numFmtId="0" fontId="44" fillId="0" borderId="51" xfId="0" applyFont="1" applyFill="1" applyBorder="1" applyAlignment="1" applyProtection="1">
      <alignment horizontal="left" vertical="center" wrapText="1"/>
      <protection locked="0"/>
    </xf>
    <xf numFmtId="0" fontId="44" fillId="0" borderId="24" xfId="0" applyFont="1" applyFill="1" applyBorder="1" applyAlignment="1" applyProtection="1">
      <alignment horizontal="left" vertical="center" wrapText="1"/>
      <protection locked="0"/>
    </xf>
    <xf numFmtId="0" fontId="44" fillId="0" borderId="25" xfId="0" applyFont="1" applyFill="1" applyBorder="1" applyAlignment="1" applyProtection="1">
      <alignment horizontal="left" vertical="center" wrapText="1"/>
      <protection locked="0"/>
    </xf>
    <xf numFmtId="0" fontId="44" fillId="0" borderId="26" xfId="0" applyFont="1" applyFill="1" applyBorder="1" applyAlignment="1" applyProtection="1">
      <alignment horizontal="left" vertical="center" wrapText="1"/>
      <protection locked="0"/>
    </xf>
    <xf numFmtId="0" fontId="43" fillId="0" borderId="24" xfId="0" quotePrefix="1" applyFont="1" applyBorder="1" applyAlignment="1" applyProtection="1">
      <alignment horizontal="left" vertical="center" wrapText="1"/>
      <protection locked="0"/>
    </xf>
    <xf numFmtId="0" fontId="43" fillId="0" borderId="26" xfId="0" applyFont="1" applyBorder="1" applyAlignment="1" applyProtection="1">
      <alignment vertical="center" wrapText="1"/>
      <protection locked="0"/>
    </xf>
    <xf numFmtId="0" fontId="43" fillId="0" borderId="25" xfId="0" applyFont="1" applyBorder="1" applyAlignment="1" applyProtection="1">
      <alignment horizontal="center" vertical="center" wrapText="1"/>
      <protection locked="0"/>
    </xf>
    <xf numFmtId="0" fontId="43" fillId="0" borderId="52" xfId="0" applyFont="1" applyBorder="1" applyAlignment="1" applyProtection="1">
      <alignment horizontal="center" vertical="center" wrapText="1"/>
      <protection locked="0"/>
    </xf>
    <xf numFmtId="0" fontId="43" fillId="0" borderId="24" xfId="0" applyFont="1" applyBorder="1" applyAlignment="1" applyProtection="1">
      <alignment vertical="center" wrapText="1"/>
      <protection locked="0"/>
    </xf>
    <xf numFmtId="14" fontId="45" fillId="2" borderId="1" xfId="0" applyNumberFormat="1" applyFont="1" applyFill="1" applyBorder="1" applyAlignment="1" applyProtection="1">
      <alignment horizontal="left" vertical="top" wrapText="1"/>
    </xf>
    <xf numFmtId="0" fontId="43" fillId="2" borderId="22" xfId="0" applyFont="1" applyFill="1" applyBorder="1" applyAlignment="1" applyProtection="1">
      <alignment vertical="top" wrapText="1"/>
    </xf>
    <xf numFmtId="0" fontId="43" fillId="2" borderId="0" xfId="0" applyFont="1" applyFill="1" applyBorder="1" applyAlignment="1" applyProtection="1">
      <alignment vertical="top" wrapText="1"/>
    </xf>
    <xf numFmtId="0" fontId="43" fillId="2" borderId="2" xfId="0" applyFont="1" applyFill="1" applyBorder="1" applyAlignment="1" applyProtection="1">
      <alignment vertical="top" wrapText="1"/>
    </xf>
    <xf numFmtId="0" fontId="43" fillId="2" borderId="23" xfId="0" applyFont="1" applyFill="1" applyBorder="1" applyAlignment="1" applyProtection="1">
      <alignment vertical="top" wrapText="1"/>
    </xf>
    <xf numFmtId="0" fontId="43" fillId="2" borderId="3" xfId="0" applyFont="1" applyFill="1" applyBorder="1" applyAlignment="1" applyProtection="1">
      <alignment vertical="top" wrapText="1"/>
    </xf>
    <xf numFmtId="0" fontId="43" fillId="2" borderId="4" xfId="0" applyFont="1" applyFill="1" applyBorder="1" applyAlignment="1" applyProtection="1">
      <alignment vertical="top" wrapText="1"/>
    </xf>
    <xf numFmtId="165" fontId="43" fillId="2" borderId="5" xfId="0" applyNumberFormat="1" applyFont="1" applyFill="1" applyBorder="1" applyAlignment="1" applyProtection="1">
      <alignment horizontal="center" vertical="center" wrapText="1"/>
    </xf>
    <xf numFmtId="165" fontId="43" fillId="2" borderId="6" xfId="0" applyNumberFormat="1" applyFont="1" applyFill="1" applyBorder="1" applyAlignment="1" applyProtection="1">
      <alignment horizontal="center" vertical="center" wrapText="1"/>
    </xf>
    <xf numFmtId="165" fontId="43" fillId="2" borderId="7" xfId="0" applyNumberFormat="1" applyFont="1" applyFill="1" applyBorder="1" applyAlignment="1" applyProtection="1">
      <alignment horizontal="center" vertical="center" wrapText="1"/>
    </xf>
    <xf numFmtId="0" fontId="45" fillId="2" borderId="1" xfId="0" applyFont="1" applyFill="1" applyBorder="1" applyAlignment="1" applyProtection="1">
      <alignment vertical="top" wrapText="1"/>
    </xf>
    <xf numFmtId="0" fontId="43" fillId="0" borderId="53" xfId="0" applyFont="1" applyBorder="1" applyAlignment="1" applyProtection="1">
      <alignment vertical="center" wrapText="1"/>
      <protection locked="0"/>
    </xf>
    <xf numFmtId="0" fontId="43" fillId="0" borderId="54" xfId="0" applyFont="1" applyBorder="1" applyAlignment="1" applyProtection="1">
      <alignment vertical="center" wrapText="1"/>
      <protection locked="0"/>
    </xf>
    <xf numFmtId="0" fontId="43" fillId="0" borderId="46" xfId="0" applyFont="1" applyBorder="1" applyAlignment="1" applyProtection="1">
      <alignment vertical="center" wrapText="1"/>
      <protection locked="0"/>
    </xf>
    <xf numFmtId="0" fontId="43" fillId="0" borderId="55" xfId="0" applyFont="1" applyBorder="1" applyAlignment="1" applyProtection="1">
      <alignment vertical="center" wrapText="1"/>
      <protection locked="0"/>
    </xf>
    <xf numFmtId="0" fontId="43" fillId="0" borderId="56" xfId="0" applyFont="1" applyBorder="1" applyAlignment="1" applyProtection="1">
      <alignment vertical="center" wrapText="1"/>
      <protection locked="0"/>
    </xf>
    <xf numFmtId="0" fontId="15" fillId="0" borderId="0" xfId="0" applyFont="1" applyBorder="1" applyProtection="1"/>
    <xf numFmtId="0" fontId="0" fillId="0" borderId="0" xfId="0" applyBorder="1" applyProtection="1"/>
    <xf numFmtId="0" fontId="15" fillId="0" borderId="0" xfId="0" quotePrefix="1" applyFont="1" applyBorder="1" applyAlignment="1" applyProtection="1">
      <alignment horizontal="left"/>
    </xf>
    <xf numFmtId="0" fontId="0" fillId="0" borderId="0" xfId="0" quotePrefix="1" applyBorder="1" applyAlignment="1" applyProtection="1">
      <alignment horizontal="left"/>
    </xf>
    <xf numFmtId="0" fontId="1" fillId="0" borderId="0" xfId="0" applyFont="1" applyFill="1" applyBorder="1" applyAlignment="1" applyProtection="1">
      <alignment horizontal="left"/>
      <protection hidden="1"/>
    </xf>
    <xf numFmtId="1" fontId="5" fillId="0" borderId="0" xfId="0" applyNumberFormat="1" applyFont="1" applyBorder="1"/>
    <xf numFmtId="0" fontId="1" fillId="0" borderId="0" xfId="0" applyFont="1" applyFill="1" applyBorder="1" applyAlignment="1" applyProtection="1">
      <alignment horizontal="left" vertical="center"/>
      <protection hidden="1"/>
    </xf>
    <xf numFmtId="1" fontId="0" fillId="0" borderId="0" xfId="0" applyNumberFormat="1" applyBorder="1"/>
    <xf numFmtId="0" fontId="5" fillId="0" borderId="0" xfId="0" applyFont="1" applyBorder="1" applyProtection="1"/>
    <xf numFmtId="0" fontId="0" fillId="0" borderId="0" xfId="0" applyFont="1" applyBorder="1" applyProtection="1"/>
    <xf numFmtId="1" fontId="0" fillId="0" borderId="0" xfId="0" applyNumberFormat="1" applyBorder="1" applyProtection="1"/>
    <xf numFmtId="0" fontId="5" fillId="0" borderId="0" xfId="0" applyFont="1" applyFill="1" applyBorder="1" applyAlignment="1" applyProtection="1">
      <alignment horizontal="left"/>
      <protection hidden="1"/>
    </xf>
    <xf numFmtId="0" fontId="6" fillId="2" borderId="39" xfId="0" quotePrefix="1" applyFont="1" applyFill="1" applyBorder="1" applyAlignment="1" applyProtection="1"/>
    <xf numFmtId="0" fontId="5" fillId="0" borderId="0" xfId="0" applyFont="1" applyFill="1" applyBorder="1" applyProtection="1"/>
    <xf numFmtId="0" fontId="46" fillId="0" borderId="0" xfId="0" applyFont="1" applyFill="1" applyBorder="1" applyAlignment="1" applyProtection="1">
      <alignment horizontal="left" vertical="center"/>
      <protection hidden="1"/>
    </xf>
    <xf numFmtId="0" fontId="43" fillId="2" borderId="18" xfId="0" applyFont="1" applyFill="1" applyBorder="1" applyProtection="1"/>
    <xf numFmtId="0" fontId="43" fillId="2" borderId="19" xfId="0" applyFont="1" applyFill="1" applyBorder="1" applyProtection="1"/>
    <xf numFmtId="0" fontId="4" fillId="2" borderId="0" xfId="0" quotePrefix="1" applyFont="1" applyFill="1" applyBorder="1" applyAlignment="1" applyProtection="1"/>
    <xf numFmtId="0" fontId="47" fillId="2" borderId="0" xfId="0" applyFont="1" applyFill="1" applyBorder="1" applyAlignment="1" applyProtection="1"/>
    <xf numFmtId="0" fontId="47" fillId="2" borderId="8" xfId="0" applyFont="1" applyFill="1" applyBorder="1" applyAlignment="1" applyProtection="1"/>
    <xf numFmtId="0" fontId="5" fillId="2" borderId="18" xfId="0" applyFont="1" applyFill="1" applyBorder="1" applyAlignment="1" applyProtection="1">
      <alignment vertical="center" wrapText="1"/>
    </xf>
    <xf numFmtId="0" fontId="5" fillId="2" borderId="19" xfId="0" applyFont="1" applyFill="1" applyBorder="1" applyAlignment="1" applyProtection="1">
      <alignment vertical="center" wrapText="1"/>
    </xf>
    <xf numFmtId="0" fontId="5" fillId="2" borderId="0" xfId="0" applyFont="1" applyFill="1" applyBorder="1" applyAlignment="1" applyProtection="1">
      <alignment vertical="center" wrapText="1"/>
    </xf>
    <xf numFmtId="0" fontId="5" fillId="2" borderId="8" xfId="0" applyFont="1" applyFill="1" applyBorder="1" applyAlignment="1" applyProtection="1">
      <alignment vertical="center" wrapText="1"/>
    </xf>
    <xf numFmtId="0" fontId="5" fillId="0" borderId="0" xfId="0" applyFont="1" applyFill="1" applyProtection="1"/>
    <xf numFmtId="0" fontId="4" fillId="0" borderId="0" xfId="0" quotePrefix="1" applyFont="1" applyFill="1" applyBorder="1" applyAlignment="1" applyProtection="1">
      <protection hidden="1"/>
    </xf>
    <xf numFmtId="0" fontId="44" fillId="0" borderId="57" xfId="0" applyFont="1" applyFill="1" applyBorder="1" applyAlignment="1" applyProtection="1">
      <alignment horizontal="left" vertical="center" wrapText="1"/>
      <protection locked="0"/>
    </xf>
    <xf numFmtId="0" fontId="44" fillId="0" borderId="58" xfId="0" applyFont="1" applyFill="1" applyBorder="1" applyAlignment="1" applyProtection="1">
      <alignment horizontal="left" vertical="center" wrapText="1"/>
      <protection locked="0"/>
    </xf>
    <xf numFmtId="0" fontId="44" fillId="0" borderId="59" xfId="0" applyFont="1" applyFill="1" applyBorder="1" applyAlignment="1" applyProtection="1">
      <alignment horizontal="left" vertical="center" wrapText="1"/>
      <protection locked="0"/>
    </xf>
    <xf numFmtId="0" fontId="43" fillId="0" borderId="53" xfId="0" applyFont="1" applyFill="1" applyBorder="1" applyAlignment="1" applyProtection="1">
      <alignment vertical="center" wrapText="1"/>
      <protection locked="0"/>
    </xf>
    <xf numFmtId="0" fontId="43" fillId="0" borderId="47" xfId="0" applyFont="1" applyFill="1" applyBorder="1" applyAlignment="1" applyProtection="1">
      <alignment horizontal="center" vertical="center" wrapText="1"/>
      <protection locked="0"/>
    </xf>
    <xf numFmtId="0" fontId="43" fillId="0" borderId="54" xfId="0" applyFont="1" applyFill="1" applyBorder="1" applyAlignment="1" applyProtection="1">
      <alignment vertical="center" wrapText="1"/>
      <protection locked="0"/>
    </xf>
    <xf numFmtId="0" fontId="43" fillId="0" borderId="25" xfId="0" applyFont="1" applyFill="1" applyBorder="1" applyAlignment="1" applyProtection="1">
      <alignment horizontal="center" vertical="center" wrapText="1"/>
      <protection locked="0"/>
    </xf>
    <xf numFmtId="0" fontId="43" fillId="0" borderId="46" xfId="0" applyFont="1" applyFill="1" applyBorder="1" applyAlignment="1" applyProtection="1">
      <alignment vertical="center" wrapText="1"/>
      <protection locked="0"/>
    </xf>
    <xf numFmtId="0" fontId="43" fillId="0" borderId="24" xfId="0" applyFont="1" applyFill="1" applyBorder="1" applyAlignment="1" applyProtection="1">
      <alignment vertical="center" wrapText="1"/>
      <protection locked="0"/>
    </xf>
    <xf numFmtId="0" fontId="43" fillId="0" borderId="58" xfId="0" applyFont="1" applyFill="1" applyBorder="1" applyAlignment="1" applyProtection="1">
      <alignment horizontal="center" vertical="center" wrapText="1"/>
      <protection locked="0"/>
    </xf>
    <xf numFmtId="0" fontId="48" fillId="7" borderId="0" xfId="0" applyFont="1" applyFill="1" applyBorder="1" applyProtection="1"/>
    <xf numFmtId="0" fontId="0" fillId="0" borderId="0" xfId="0" applyFill="1" applyAlignment="1" applyProtection="1">
      <alignment horizontal="left"/>
    </xf>
    <xf numFmtId="0" fontId="7" fillId="2" borderId="0" xfId="0" applyFont="1" applyFill="1" applyBorder="1" applyAlignment="1" applyProtection="1"/>
    <xf numFmtId="0" fontId="7" fillId="2" borderId="8" xfId="0" applyFont="1" applyFill="1" applyBorder="1" applyAlignment="1" applyProtection="1"/>
    <xf numFmtId="0" fontId="0" fillId="2" borderId="60" xfId="0" applyNumberFormat="1" applyFont="1" applyFill="1" applyBorder="1" applyAlignment="1" applyProtection="1">
      <alignment vertical="top" wrapText="1"/>
      <protection hidden="1"/>
    </xf>
    <xf numFmtId="0" fontId="1" fillId="2" borderId="3" xfId="0" applyNumberFormat="1" applyFont="1" applyFill="1" applyBorder="1" applyAlignment="1" applyProtection="1">
      <alignment vertical="top" wrapText="1"/>
      <protection hidden="1"/>
    </xf>
    <xf numFmtId="0" fontId="9" fillId="2" borderId="0" xfId="0" applyFont="1" applyFill="1" applyAlignment="1" applyProtection="1">
      <alignment vertical="top"/>
      <protection hidden="1"/>
    </xf>
    <xf numFmtId="0" fontId="9" fillId="0" borderId="0" xfId="0" applyFont="1" applyAlignment="1" applyProtection="1">
      <alignment vertical="top"/>
      <protection hidden="1"/>
    </xf>
    <xf numFmtId="0" fontId="0" fillId="0" borderId="0" xfId="0" applyAlignment="1" applyProtection="1">
      <alignment horizontal="right"/>
      <protection hidden="1"/>
    </xf>
    <xf numFmtId="1" fontId="6" fillId="0" borderId="0" xfId="0" applyNumberFormat="1" applyFont="1" applyAlignment="1" applyProtection="1">
      <alignment horizontal="right" vertical="top"/>
      <protection hidden="1"/>
    </xf>
    <xf numFmtId="0" fontId="0" fillId="8" borderId="9" xfId="0" applyFill="1" applyBorder="1" applyAlignment="1">
      <alignment horizontal="right"/>
    </xf>
    <xf numFmtId="0" fontId="16" fillId="8" borderId="61" xfId="0" applyFont="1" applyFill="1" applyBorder="1" applyAlignment="1" applyProtection="1">
      <alignment horizontal="right" vertical="center"/>
    </xf>
    <xf numFmtId="0" fontId="16" fillId="8" borderId="13" xfId="0" applyFont="1" applyFill="1" applyBorder="1" applyAlignment="1" applyProtection="1">
      <alignment horizontal="right" vertical="center"/>
    </xf>
    <xf numFmtId="0" fontId="16" fillId="8" borderId="15" xfId="0" applyFont="1" applyFill="1" applyBorder="1" applyAlignment="1" applyProtection="1">
      <alignment horizontal="right" vertical="center"/>
    </xf>
    <xf numFmtId="1" fontId="5" fillId="7" borderId="12" xfId="0" applyNumberFormat="1" applyFont="1" applyFill="1" applyBorder="1" applyProtection="1"/>
    <xf numFmtId="1" fontId="4" fillId="7" borderId="12" xfId="0" applyNumberFormat="1" applyFont="1" applyFill="1" applyBorder="1" applyAlignment="1" applyProtection="1">
      <alignment horizontal="left"/>
    </xf>
    <xf numFmtId="0" fontId="46" fillId="9" borderId="0" xfId="0" applyFont="1" applyFill="1" applyProtection="1"/>
    <xf numFmtId="0" fontId="0" fillId="9" borderId="0" xfId="0" applyFill="1" applyProtection="1"/>
    <xf numFmtId="0" fontId="5" fillId="0" borderId="0" xfId="2" applyBorder="1"/>
    <xf numFmtId="0" fontId="5" fillId="0" borderId="0" xfId="2" applyFont="1" applyBorder="1" applyProtection="1">
      <protection hidden="1"/>
    </xf>
    <xf numFmtId="0" fontId="40" fillId="0" borderId="0" xfId="2" applyFont="1" applyBorder="1" applyProtection="1"/>
    <xf numFmtId="0" fontId="5" fillId="0" borderId="0" xfId="2" applyFont="1" applyFill="1" applyBorder="1" applyProtection="1">
      <protection hidden="1"/>
    </xf>
    <xf numFmtId="0" fontId="5" fillId="0" borderId="0" xfId="2" applyFont="1" applyFill="1" applyBorder="1"/>
    <xf numFmtId="0" fontId="5" fillId="0" borderId="0" xfId="2" applyFill="1" applyBorder="1" applyProtection="1"/>
    <xf numFmtId="0" fontId="5" fillId="0" borderId="0" xfId="2"/>
    <xf numFmtId="0" fontId="5" fillId="0" borderId="0" xfId="2" applyBorder="1" applyProtection="1">
      <protection hidden="1"/>
    </xf>
    <xf numFmtId="0" fontId="5" fillId="0" borderId="2" xfId="2" applyFont="1" applyFill="1" applyBorder="1" applyAlignment="1" applyProtection="1">
      <alignment horizontal="left"/>
      <protection hidden="1"/>
    </xf>
    <xf numFmtId="0" fontId="5" fillId="0" borderId="2" xfId="2" applyBorder="1"/>
    <xf numFmtId="0" fontId="9" fillId="2" borderId="62" xfId="0" applyFont="1" applyFill="1" applyBorder="1" applyAlignment="1" applyProtection="1">
      <alignment horizontal="left" vertical="top"/>
      <protection hidden="1"/>
    </xf>
    <xf numFmtId="0" fontId="9" fillId="2" borderId="1" xfId="0" applyFont="1" applyFill="1" applyBorder="1" applyAlignment="1" applyProtection="1">
      <alignment horizontal="left" vertical="top"/>
      <protection hidden="1"/>
    </xf>
    <xf numFmtId="0" fontId="9" fillId="2" borderId="11" xfId="0" applyFont="1" applyFill="1" applyBorder="1" applyAlignment="1" applyProtection="1">
      <alignment horizontal="left" vertical="top"/>
      <protection hidden="1"/>
    </xf>
    <xf numFmtId="0" fontId="1" fillId="2" borderId="16" xfId="0" quotePrefix="1" applyNumberFormat="1" applyFont="1" applyFill="1" applyBorder="1" applyAlignment="1" applyProtection="1">
      <alignment horizontal="left" vertical="center" wrapText="1"/>
      <protection hidden="1"/>
    </xf>
    <xf numFmtId="0" fontId="1" fillId="2" borderId="1" xfId="0" applyNumberFormat="1" applyFont="1" applyFill="1" applyBorder="1" applyAlignment="1" applyProtection="1">
      <alignment horizontal="left" vertical="center" wrapText="1"/>
      <protection hidden="1"/>
    </xf>
    <xf numFmtId="0" fontId="1" fillId="2" borderId="36" xfId="0" applyNumberFormat="1" applyFont="1" applyFill="1" applyBorder="1" applyAlignment="1" applyProtection="1">
      <alignment horizontal="left" vertical="center" wrapText="1"/>
      <protection hidden="1"/>
    </xf>
    <xf numFmtId="14" fontId="43" fillId="0" borderId="33" xfId="0" applyNumberFormat="1" applyFont="1" applyFill="1" applyBorder="1" applyAlignment="1" applyProtection="1">
      <alignment horizontal="left" vertical="center" wrapText="1"/>
      <protection locked="0"/>
    </xf>
    <xf numFmtId="0" fontId="0" fillId="2" borderId="14" xfId="0" applyNumberFormat="1" applyFont="1" applyFill="1" applyBorder="1" applyAlignment="1" applyProtection="1">
      <alignment vertical="top" wrapText="1"/>
      <protection hidden="1"/>
    </xf>
    <xf numFmtId="0" fontId="1" fillId="2" borderId="0" xfId="0" applyNumberFormat="1" applyFont="1" applyFill="1" applyBorder="1" applyAlignment="1" applyProtection="1">
      <alignment vertical="top" wrapText="1"/>
      <protection hidden="1"/>
    </xf>
    <xf numFmtId="0" fontId="1" fillId="2" borderId="8" xfId="0" applyNumberFormat="1" applyFont="1" applyFill="1" applyBorder="1" applyAlignment="1" applyProtection="1">
      <alignment vertical="top" wrapText="1"/>
      <protection hidden="1"/>
    </xf>
    <xf numFmtId="0" fontId="9" fillId="2" borderId="16" xfId="0" applyNumberFormat="1" applyFont="1" applyFill="1" applyBorder="1" applyAlignment="1" applyProtection="1">
      <alignment horizontal="left" vertical="top" wrapText="1"/>
      <protection hidden="1"/>
    </xf>
    <xf numFmtId="0" fontId="9" fillId="2" borderId="1" xfId="0" applyNumberFormat="1" applyFont="1" applyFill="1" applyBorder="1" applyAlignment="1" applyProtection="1">
      <alignment horizontal="left" vertical="top" wrapText="1"/>
      <protection hidden="1"/>
    </xf>
    <xf numFmtId="0" fontId="9" fillId="2" borderId="11" xfId="0" applyNumberFormat="1" applyFont="1" applyFill="1" applyBorder="1" applyAlignment="1" applyProtection="1">
      <alignment horizontal="left" vertical="top" wrapText="1"/>
      <protection hidden="1"/>
    </xf>
    <xf numFmtId="0" fontId="9" fillId="2" borderId="62" xfId="0" applyNumberFormat="1" applyFont="1" applyFill="1" applyBorder="1" applyAlignment="1" applyProtection="1">
      <alignment horizontal="left" vertical="top" wrapText="1"/>
      <protection hidden="1"/>
    </xf>
    <xf numFmtId="0" fontId="9" fillId="2" borderId="63" xfId="0" applyNumberFormat="1" applyFont="1" applyFill="1" applyBorder="1" applyAlignment="1" applyProtection="1">
      <alignment horizontal="left" vertical="top" wrapText="1"/>
      <protection hidden="1"/>
    </xf>
    <xf numFmtId="0" fontId="43" fillId="0" borderId="33" xfId="0" applyNumberFormat="1" applyFont="1" applyFill="1" applyBorder="1" applyAlignment="1" applyProtection="1">
      <alignment horizontal="left" vertical="center" wrapText="1"/>
      <protection locked="0"/>
    </xf>
    <xf numFmtId="49" fontId="43" fillId="0" borderId="40" xfId="0" applyNumberFormat="1" applyFont="1" applyBorder="1" applyAlignment="1" applyProtection="1">
      <alignment horizontal="left" vertical="center" wrapText="1"/>
      <protection locked="0"/>
    </xf>
    <xf numFmtId="49" fontId="43" fillId="0" borderId="38" xfId="0" applyNumberFormat="1" applyFont="1" applyBorder="1" applyAlignment="1" applyProtection="1">
      <alignment horizontal="left" vertical="center" wrapText="1"/>
      <protection locked="0"/>
    </xf>
    <xf numFmtId="49" fontId="43" fillId="0" borderId="41" xfId="0" applyNumberFormat="1" applyFont="1" applyBorder="1" applyAlignment="1" applyProtection="1">
      <alignment horizontal="left" vertical="center" wrapText="1"/>
      <protection locked="0"/>
    </xf>
    <xf numFmtId="0" fontId="43" fillId="0" borderId="40" xfId="0" applyNumberFormat="1" applyFont="1" applyFill="1" applyBorder="1" applyAlignment="1" applyProtection="1">
      <alignment horizontal="left" vertical="center" shrinkToFit="1"/>
      <protection locked="0"/>
    </xf>
    <xf numFmtId="0" fontId="43" fillId="0" borderId="38" xfId="0" applyNumberFormat="1" applyFont="1" applyFill="1" applyBorder="1" applyAlignment="1" applyProtection="1">
      <alignment horizontal="left" vertical="center" shrinkToFit="1"/>
      <protection locked="0"/>
    </xf>
    <xf numFmtId="0" fontId="43" fillId="0" borderId="64" xfId="0" applyNumberFormat="1" applyFont="1" applyFill="1" applyBorder="1" applyAlignment="1" applyProtection="1">
      <alignment horizontal="left" vertical="center" shrinkToFit="1"/>
      <protection locked="0"/>
    </xf>
    <xf numFmtId="0" fontId="43" fillId="0" borderId="40" xfId="0" applyFont="1" applyBorder="1" applyAlignment="1" applyProtection="1">
      <alignment horizontal="left" vertical="center" wrapText="1"/>
      <protection locked="0"/>
    </xf>
    <xf numFmtId="0" fontId="43" fillId="0" borderId="38" xfId="0" applyFont="1" applyBorder="1" applyAlignment="1" applyProtection="1">
      <alignment horizontal="left" vertical="center" wrapText="1"/>
      <protection locked="0"/>
    </xf>
    <xf numFmtId="0" fontId="43" fillId="0" borderId="41" xfId="0" applyFont="1" applyBorder="1" applyAlignment="1" applyProtection="1">
      <alignment horizontal="left" vertical="center" wrapText="1"/>
      <protection locked="0"/>
    </xf>
    <xf numFmtId="49" fontId="43" fillId="0" borderId="40" xfId="0" applyNumberFormat="1" applyFont="1" applyFill="1" applyBorder="1" applyAlignment="1" applyProtection="1">
      <alignment horizontal="left" vertical="center" wrapText="1"/>
      <protection locked="0"/>
    </xf>
    <xf numFmtId="49" fontId="43" fillId="0" borderId="38" xfId="0" applyNumberFormat="1" applyFont="1" applyFill="1" applyBorder="1" applyAlignment="1" applyProtection="1">
      <alignment horizontal="left" vertical="center" wrapText="1"/>
      <protection locked="0"/>
    </xf>
    <xf numFmtId="49" fontId="43" fillId="0" borderId="64" xfId="0" applyNumberFormat="1" applyFont="1" applyFill="1" applyBorder="1" applyAlignment="1" applyProtection="1">
      <alignment horizontal="left" vertical="center" wrapText="1"/>
      <protection locked="0"/>
    </xf>
    <xf numFmtId="0" fontId="43" fillId="10" borderId="40" xfId="0" applyFont="1" applyFill="1" applyBorder="1" applyAlignment="1" applyProtection="1">
      <alignment horizontal="left" vertical="center" wrapText="1"/>
      <protection locked="0"/>
    </xf>
    <xf numFmtId="0" fontId="43" fillId="10" borderId="38" xfId="0" applyFont="1" applyFill="1" applyBorder="1" applyAlignment="1" applyProtection="1">
      <alignment horizontal="left" vertical="center" wrapText="1"/>
      <protection locked="0"/>
    </xf>
    <xf numFmtId="0" fontId="16" fillId="11" borderId="17" xfId="0" applyFont="1" applyFill="1" applyBorder="1" applyAlignment="1" applyProtection="1">
      <alignment horizontal="left" vertical="top"/>
      <protection hidden="1"/>
    </xf>
    <xf numFmtId="0" fontId="9" fillId="11" borderId="18" xfId="0" applyFont="1" applyFill="1" applyBorder="1" applyAlignment="1" applyProtection="1">
      <alignment horizontal="left" vertical="top"/>
      <protection hidden="1"/>
    </xf>
    <xf numFmtId="0" fontId="9" fillId="11" borderId="27" xfId="0" applyFont="1" applyFill="1" applyBorder="1" applyAlignment="1" applyProtection="1">
      <alignment horizontal="left" vertical="top"/>
      <protection hidden="1"/>
    </xf>
    <xf numFmtId="0" fontId="9" fillId="11" borderId="17" xfId="0" quotePrefix="1" applyFont="1" applyFill="1" applyBorder="1" applyAlignment="1" applyProtection="1">
      <alignment horizontal="left" vertical="top"/>
      <protection hidden="1"/>
    </xf>
    <xf numFmtId="0" fontId="9" fillId="11" borderId="19" xfId="0" applyFont="1" applyFill="1" applyBorder="1" applyAlignment="1" applyProtection="1">
      <alignment horizontal="left" vertical="top"/>
      <protection hidden="1"/>
    </xf>
    <xf numFmtId="49" fontId="43" fillId="0" borderId="23" xfId="0" quotePrefix="1" applyNumberFormat="1" applyFont="1" applyBorder="1" applyAlignment="1" applyProtection="1">
      <alignment horizontal="left" vertical="center" wrapText="1"/>
      <protection locked="0"/>
    </xf>
    <xf numFmtId="49" fontId="43" fillId="0" borderId="3" xfId="0" applyNumberFormat="1" applyFont="1" applyBorder="1" applyAlignment="1" applyProtection="1">
      <alignment horizontal="left" vertical="center" wrapText="1"/>
      <protection locked="0"/>
    </xf>
    <xf numFmtId="0" fontId="49" fillId="0" borderId="23" xfId="1" applyFont="1" applyBorder="1" applyAlignment="1" applyProtection="1">
      <alignment horizontal="left" vertical="center" wrapText="1" shrinkToFit="1"/>
      <protection locked="0"/>
    </xf>
    <xf numFmtId="0" fontId="43" fillId="0" borderId="3" xfId="0" applyFont="1" applyBorder="1" applyAlignment="1" applyProtection="1">
      <alignment horizontal="left" vertical="center" wrapText="1" shrinkToFit="1"/>
      <protection locked="0"/>
    </xf>
    <xf numFmtId="0" fontId="43" fillId="0" borderId="4" xfId="0" applyFont="1" applyBorder="1" applyAlignment="1" applyProtection="1">
      <alignment horizontal="left" vertical="center" wrapText="1" shrinkToFit="1"/>
      <protection locked="0"/>
    </xf>
    <xf numFmtId="0" fontId="43" fillId="0" borderId="23" xfId="0" applyFont="1" applyBorder="1" applyAlignment="1" applyProtection="1">
      <alignment horizontal="left" vertical="center" wrapText="1"/>
      <protection locked="0"/>
    </xf>
    <xf numFmtId="0" fontId="43" fillId="0" borderId="3" xfId="0" applyFont="1" applyBorder="1" applyAlignment="1" applyProtection="1">
      <alignment horizontal="left" vertical="center" wrapText="1"/>
      <protection locked="0"/>
    </xf>
    <xf numFmtId="0" fontId="43" fillId="0" borderId="65" xfId="0" applyFont="1" applyBorder="1" applyAlignment="1" applyProtection="1">
      <alignment horizontal="left" vertical="center" wrapText="1"/>
      <protection locked="0"/>
    </xf>
    <xf numFmtId="0" fontId="9" fillId="2" borderId="14" xfId="0" applyFont="1" applyFill="1" applyBorder="1" applyAlignment="1" applyProtection="1">
      <alignment horizontal="left" vertical="top"/>
      <protection hidden="1"/>
    </xf>
    <xf numFmtId="0" fontId="9" fillId="2" borderId="0" xfId="0" applyFont="1" applyFill="1" applyBorder="1" applyAlignment="1" applyProtection="1">
      <alignment horizontal="left" vertical="top"/>
      <protection hidden="1"/>
    </xf>
    <xf numFmtId="0" fontId="9" fillId="2" borderId="2" xfId="0" applyFont="1" applyFill="1" applyBorder="1" applyAlignment="1" applyProtection="1">
      <alignment horizontal="left" vertical="top"/>
      <protection hidden="1"/>
    </xf>
    <xf numFmtId="0" fontId="9" fillId="2" borderId="22" xfId="0" applyFont="1" applyFill="1" applyBorder="1" applyAlignment="1" applyProtection="1">
      <alignment horizontal="left" vertical="top"/>
      <protection hidden="1"/>
    </xf>
    <xf numFmtId="0" fontId="9" fillId="2" borderId="18" xfId="0" applyFont="1" applyFill="1" applyBorder="1" applyAlignment="1" applyProtection="1">
      <alignment horizontal="left" vertical="top"/>
      <protection hidden="1"/>
    </xf>
    <xf numFmtId="0" fontId="9" fillId="2" borderId="27" xfId="0" applyFont="1" applyFill="1" applyBorder="1" applyAlignment="1" applyProtection="1">
      <alignment horizontal="left" vertical="top"/>
      <protection hidden="1"/>
    </xf>
    <xf numFmtId="0" fontId="9" fillId="2" borderId="17" xfId="0" applyFont="1" applyFill="1" applyBorder="1" applyAlignment="1" applyProtection="1">
      <alignment horizontal="left" vertical="top"/>
      <protection hidden="1"/>
    </xf>
    <xf numFmtId="0" fontId="9" fillId="2" borderId="20" xfId="0" applyFont="1" applyFill="1" applyBorder="1" applyAlignment="1" applyProtection="1">
      <alignment horizontal="left" vertical="top"/>
      <protection hidden="1"/>
    </xf>
    <xf numFmtId="0" fontId="43" fillId="2" borderId="66" xfId="0" applyFont="1" applyFill="1" applyBorder="1" applyAlignment="1" applyProtection="1">
      <alignment horizontal="left" vertical="center" wrapText="1"/>
    </xf>
    <xf numFmtId="0" fontId="43" fillId="2" borderId="38" xfId="0" applyFont="1" applyFill="1" applyBorder="1" applyAlignment="1" applyProtection="1">
      <alignment horizontal="left" vertical="center" wrapText="1"/>
    </xf>
    <xf numFmtId="0" fontId="42" fillId="2" borderId="3" xfId="0" applyNumberFormat="1" applyFont="1" applyFill="1" applyBorder="1" applyAlignment="1" applyProtection="1">
      <alignment horizontal="left" wrapText="1"/>
      <protection hidden="1"/>
    </xf>
    <xf numFmtId="0" fontId="42" fillId="0" borderId="3" xfId="0" applyFont="1" applyBorder="1" applyAlignment="1">
      <alignment horizontal="left" wrapText="1"/>
    </xf>
    <xf numFmtId="0" fontId="42" fillId="0" borderId="65" xfId="0" applyFont="1" applyBorder="1" applyAlignment="1">
      <alignment horizontal="left" wrapText="1"/>
    </xf>
    <xf numFmtId="0" fontId="9" fillId="2" borderId="62" xfId="0" applyFont="1" applyFill="1" applyBorder="1" applyAlignment="1" applyProtection="1">
      <alignment horizontal="left" vertical="top"/>
    </xf>
    <xf numFmtId="0" fontId="9" fillId="2" borderId="1" xfId="0" applyFont="1" applyFill="1" applyBorder="1" applyAlignment="1" applyProtection="1">
      <alignment horizontal="left" vertical="top"/>
    </xf>
    <xf numFmtId="0" fontId="9" fillId="2" borderId="11" xfId="0" applyFont="1" applyFill="1" applyBorder="1" applyAlignment="1" applyProtection="1">
      <alignment horizontal="left" vertical="top"/>
    </xf>
    <xf numFmtId="0" fontId="9" fillId="11" borderId="62" xfId="0" applyNumberFormat="1" applyFont="1" applyFill="1" applyBorder="1" applyAlignment="1" applyProtection="1">
      <alignment horizontal="left" vertical="top" wrapText="1"/>
    </xf>
    <xf numFmtId="0" fontId="9" fillId="11" borderId="1" xfId="0" applyNumberFormat="1" applyFont="1" applyFill="1" applyBorder="1" applyAlignment="1" applyProtection="1">
      <alignment horizontal="left" vertical="top" wrapText="1"/>
    </xf>
    <xf numFmtId="0" fontId="9" fillId="11" borderId="36" xfId="0" applyNumberFormat="1" applyFont="1" applyFill="1" applyBorder="1" applyAlignment="1" applyProtection="1">
      <alignment horizontal="left" vertical="top" wrapText="1"/>
    </xf>
    <xf numFmtId="1" fontId="17" fillId="2" borderId="0" xfId="0" applyNumberFormat="1" applyFont="1" applyFill="1" applyBorder="1" applyAlignment="1" applyProtection="1">
      <alignment horizontal="right" vertical="center"/>
      <protection hidden="1"/>
    </xf>
    <xf numFmtId="49" fontId="17" fillId="2" borderId="0" xfId="0" applyNumberFormat="1" applyFont="1" applyFill="1" applyBorder="1" applyAlignment="1" applyProtection="1">
      <alignment horizontal="left" vertical="center" wrapText="1"/>
      <protection hidden="1"/>
    </xf>
    <xf numFmtId="0" fontId="9" fillId="2" borderId="0" xfId="0" applyFont="1" applyFill="1" applyBorder="1" applyAlignment="1" applyProtection="1">
      <alignment horizontal="left" vertical="top" wrapText="1"/>
      <protection hidden="1"/>
    </xf>
    <xf numFmtId="0" fontId="9" fillId="2" borderId="8" xfId="0" applyFont="1" applyFill="1" applyBorder="1" applyAlignment="1" applyProtection="1">
      <alignment horizontal="left" vertical="top"/>
      <protection hidden="1"/>
    </xf>
    <xf numFmtId="0" fontId="43" fillId="0" borderId="67" xfId="0" applyNumberFormat="1" applyFont="1" applyFill="1" applyBorder="1" applyAlignment="1" applyProtection="1">
      <alignment horizontal="left" vertical="center" wrapText="1"/>
      <protection locked="0"/>
    </xf>
    <xf numFmtId="49" fontId="43" fillId="0" borderId="60" xfId="0" applyNumberFormat="1" applyFont="1" applyBorder="1" applyAlignment="1" applyProtection="1">
      <alignment horizontal="left" vertical="center" wrapText="1"/>
      <protection locked="0"/>
    </xf>
    <xf numFmtId="49" fontId="43" fillId="0" borderId="4" xfId="0" applyNumberFormat="1" applyFont="1" applyBorder="1" applyAlignment="1" applyProtection="1">
      <alignment horizontal="left" vertical="center" wrapText="1"/>
      <protection locked="0"/>
    </xf>
    <xf numFmtId="0" fontId="27" fillId="5" borderId="68" xfId="0" applyFont="1" applyFill="1" applyBorder="1" applyAlignment="1">
      <alignment horizontal="left" vertical="center" wrapText="1"/>
    </xf>
    <xf numFmtId="0" fontId="27" fillId="5" borderId="69" xfId="0" applyFont="1" applyFill="1" applyBorder="1" applyAlignment="1">
      <alignment horizontal="left" vertical="center" wrapText="1"/>
    </xf>
    <xf numFmtId="0" fontId="26" fillId="0" borderId="22" xfId="0" applyFont="1" applyBorder="1" applyAlignment="1">
      <alignment horizontal="left" wrapText="1"/>
    </xf>
    <xf numFmtId="0" fontId="26" fillId="0" borderId="2" xfId="0" applyFont="1" applyBorder="1" applyAlignment="1">
      <alignment horizontal="left" wrapText="1"/>
    </xf>
    <xf numFmtId="0" fontId="26" fillId="0" borderId="17" xfId="0" applyFont="1" applyBorder="1" applyAlignment="1">
      <alignment horizontal="left" wrapText="1"/>
    </xf>
    <xf numFmtId="0" fontId="26" fillId="0" borderId="27" xfId="0" applyFont="1" applyBorder="1" applyAlignment="1">
      <alignment horizontal="left" wrapText="1"/>
    </xf>
    <xf numFmtId="0" fontId="29" fillId="5" borderId="70" xfId="0" applyFont="1" applyFill="1" applyBorder="1" applyAlignment="1">
      <alignment horizontal="left" vertical="center" wrapText="1"/>
    </xf>
    <xf numFmtId="0" fontId="29" fillId="5" borderId="13" xfId="0" applyFont="1" applyFill="1" applyBorder="1" applyAlignment="1">
      <alignment horizontal="left" vertical="center" wrapText="1"/>
    </xf>
    <xf numFmtId="0" fontId="28" fillId="0" borderId="22" xfId="0" applyFont="1" applyBorder="1" applyAlignment="1">
      <alignment horizontal="left" vertical="center" wrapText="1"/>
    </xf>
    <xf numFmtId="0" fontId="28" fillId="0" borderId="2" xfId="0" applyFont="1" applyBorder="1" applyAlignment="1">
      <alignment horizontal="left" vertical="center" wrapText="1"/>
    </xf>
    <xf numFmtId="0" fontId="31" fillId="0" borderId="22" xfId="0" applyFont="1" applyBorder="1" applyAlignment="1">
      <alignment horizontal="left" wrapText="1"/>
    </xf>
    <xf numFmtId="0" fontId="31" fillId="0" borderId="2" xfId="0" applyFont="1" applyBorder="1" applyAlignment="1">
      <alignment horizontal="left" wrapText="1"/>
    </xf>
    <xf numFmtId="0" fontId="26" fillId="0" borderId="17" xfId="0" quotePrefix="1" applyFont="1" applyBorder="1" applyAlignment="1">
      <alignment horizontal="left" wrapText="1"/>
    </xf>
    <xf numFmtId="0" fontId="26" fillId="0" borderId="22" xfId="0" applyFont="1" applyBorder="1" applyAlignment="1">
      <alignment horizontal="left" vertical="top" wrapText="1"/>
    </xf>
    <xf numFmtId="0" fontId="26" fillId="0" borderId="2" xfId="0" applyFont="1" applyBorder="1" applyAlignment="1">
      <alignment horizontal="left" vertical="top" wrapText="1"/>
    </xf>
    <xf numFmtId="0" fontId="26" fillId="0" borderId="22" xfId="0" applyFont="1" applyBorder="1" applyAlignment="1">
      <alignment wrapText="1"/>
    </xf>
    <xf numFmtId="0" fontId="0" fillId="0" borderId="2" xfId="0" applyBorder="1" applyAlignment="1">
      <alignment wrapText="1"/>
    </xf>
    <xf numFmtId="0" fontId="32" fillId="5" borderId="70" xfId="0" quotePrefix="1" applyFont="1" applyFill="1" applyBorder="1" applyAlignment="1">
      <alignment horizontal="left" vertical="center" wrapText="1"/>
    </xf>
    <xf numFmtId="0" fontId="32" fillId="5" borderId="13" xfId="0" applyFont="1" applyFill="1" applyBorder="1" applyAlignment="1">
      <alignment horizontal="left" vertical="center" wrapText="1"/>
    </xf>
    <xf numFmtId="0" fontId="26" fillId="0" borderId="22" xfId="0" quotePrefix="1" applyFont="1" applyBorder="1" applyAlignment="1">
      <alignment horizontal="left" wrapText="1"/>
    </xf>
    <xf numFmtId="0" fontId="47" fillId="2" borderId="40" xfId="0" applyFont="1" applyFill="1" applyBorder="1" applyAlignment="1" applyProtection="1">
      <alignment horizontal="left" vertical="center" wrapText="1"/>
    </xf>
    <xf numFmtId="0" fontId="47" fillId="2" borderId="38" xfId="0" applyFont="1" applyFill="1" applyBorder="1" applyAlignment="1" applyProtection="1">
      <alignment horizontal="left" vertical="center" wrapText="1"/>
    </xf>
    <xf numFmtId="0" fontId="47" fillId="2" borderId="41" xfId="0" applyFont="1" applyFill="1" applyBorder="1" applyAlignment="1" applyProtection="1">
      <alignment horizontal="left" vertical="center" wrapText="1"/>
    </xf>
    <xf numFmtId="0" fontId="47" fillId="2" borderId="66" xfId="0" applyFont="1" applyFill="1" applyBorder="1" applyAlignment="1" applyProtection="1">
      <alignment horizontal="left" vertical="center" wrapText="1"/>
    </xf>
    <xf numFmtId="0" fontId="4" fillId="2" borderId="70" xfId="0" applyNumberFormat="1" applyFont="1" applyFill="1" applyBorder="1" applyAlignment="1" applyProtection="1">
      <alignment horizontal="left" vertical="center" wrapText="1"/>
    </xf>
    <xf numFmtId="0" fontId="4" fillId="2" borderId="9" xfId="0" applyNumberFormat="1" applyFont="1" applyFill="1" applyBorder="1" applyAlignment="1" applyProtection="1">
      <alignment horizontal="left" vertical="center" wrapText="1"/>
    </xf>
    <xf numFmtId="0" fontId="4" fillId="2" borderId="13" xfId="0" applyNumberFormat="1" applyFont="1" applyFill="1" applyBorder="1" applyAlignment="1" applyProtection="1">
      <alignment horizontal="left" vertical="center" wrapText="1"/>
    </xf>
    <xf numFmtId="0" fontId="19" fillId="2" borderId="12" xfId="0" quotePrefix="1" applyFont="1" applyFill="1" applyBorder="1" applyAlignment="1" applyProtection="1">
      <alignment horizontal="center" vertical="top" wrapText="1"/>
    </xf>
    <xf numFmtId="0" fontId="9" fillId="11" borderId="68" xfId="0" applyFont="1" applyFill="1" applyBorder="1" applyAlignment="1" applyProtection="1">
      <alignment horizontal="center" vertical="center" wrapText="1"/>
    </xf>
    <xf numFmtId="0" fontId="9" fillId="11" borderId="69" xfId="0" applyFont="1" applyFill="1" applyBorder="1" applyAlignment="1" applyProtection="1">
      <alignment horizontal="center" vertical="center" wrapText="1"/>
    </xf>
    <xf numFmtId="0" fontId="6" fillId="2" borderId="12" xfId="0" quotePrefix="1" applyFont="1" applyFill="1" applyBorder="1" applyAlignment="1" applyProtection="1">
      <alignment horizontal="right"/>
    </xf>
    <xf numFmtId="1" fontId="47" fillId="2" borderId="12" xfId="0" applyNumberFormat="1" applyFont="1" applyFill="1" applyBorder="1" applyAlignment="1" applyProtection="1">
      <alignment horizontal="center"/>
    </xf>
    <xf numFmtId="14" fontId="47" fillId="2" borderId="22" xfId="0" applyNumberFormat="1" applyFont="1" applyFill="1" applyBorder="1" applyAlignment="1" applyProtection="1">
      <alignment horizontal="left" vertical="center" wrapText="1"/>
    </xf>
    <xf numFmtId="0" fontId="47" fillId="2" borderId="0" xfId="0" applyNumberFormat="1" applyFont="1" applyFill="1" applyBorder="1" applyAlignment="1" applyProtection="1">
      <alignment horizontal="left" vertical="center" wrapText="1"/>
    </xf>
    <xf numFmtId="0" fontId="47" fillId="2" borderId="2" xfId="0" applyNumberFormat="1" applyFont="1" applyFill="1" applyBorder="1" applyAlignment="1" applyProtection="1">
      <alignment horizontal="left" vertical="center" wrapText="1"/>
    </xf>
    <xf numFmtId="0" fontId="47" fillId="2" borderId="22" xfId="0" applyNumberFormat="1" applyFont="1" applyFill="1" applyBorder="1" applyAlignment="1" applyProtection="1">
      <alignment horizontal="left" vertical="center" wrapText="1"/>
    </xf>
    <xf numFmtId="0" fontId="47" fillId="2" borderId="14" xfId="0" applyNumberFormat="1" applyFont="1" applyFill="1" applyBorder="1" applyAlignment="1" applyProtection="1">
      <alignment horizontal="left" vertical="center" wrapText="1"/>
    </xf>
    <xf numFmtId="0" fontId="4" fillId="11" borderId="17" xfId="0" applyNumberFormat="1" applyFont="1" applyFill="1" applyBorder="1" applyAlignment="1" applyProtection="1">
      <alignment horizontal="left" vertical="center" wrapText="1"/>
    </xf>
    <xf numFmtId="0" fontId="4" fillId="11" borderId="18" xfId="0" applyNumberFormat="1" applyFont="1" applyFill="1" applyBorder="1" applyAlignment="1" applyProtection="1">
      <alignment horizontal="left" vertical="center" wrapText="1"/>
    </xf>
    <xf numFmtId="0" fontId="4" fillId="11" borderId="19" xfId="0" applyNumberFormat="1" applyFont="1" applyFill="1" applyBorder="1" applyAlignment="1" applyProtection="1">
      <alignment horizontal="left" vertical="center" wrapText="1"/>
    </xf>
    <xf numFmtId="0" fontId="4" fillId="2" borderId="17" xfId="0" applyNumberFormat="1" applyFont="1" applyFill="1" applyBorder="1" applyAlignment="1" applyProtection="1">
      <alignment horizontal="left" vertical="center" wrapText="1"/>
    </xf>
    <xf numFmtId="0" fontId="4" fillId="2" borderId="18" xfId="0" applyNumberFormat="1" applyFont="1" applyFill="1" applyBorder="1" applyAlignment="1" applyProtection="1">
      <alignment horizontal="left" vertical="center" wrapText="1"/>
    </xf>
    <xf numFmtId="0" fontId="4" fillId="2" borderId="27" xfId="0" applyNumberFormat="1" applyFont="1" applyFill="1" applyBorder="1" applyAlignment="1" applyProtection="1">
      <alignment horizontal="left" vertical="center" wrapText="1"/>
    </xf>
    <xf numFmtId="0" fontId="4" fillId="2" borderId="20" xfId="0" applyNumberFormat="1" applyFont="1" applyFill="1" applyBorder="1" applyAlignment="1" applyProtection="1">
      <alignment horizontal="left" vertical="center" wrapText="1"/>
    </xf>
    <xf numFmtId="0" fontId="47" fillId="11" borderId="22" xfId="0" applyNumberFormat="1" applyFont="1" applyFill="1" applyBorder="1" applyAlignment="1" applyProtection="1">
      <alignment horizontal="left" vertical="center" wrapText="1"/>
    </xf>
    <xf numFmtId="0" fontId="47" fillId="11" borderId="0" xfId="0" applyNumberFormat="1" applyFont="1" applyFill="1" applyBorder="1" applyAlignment="1" applyProtection="1">
      <alignment horizontal="left" vertical="center" wrapText="1"/>
    </xf>
    <xf numFmtId="0" fontId="47" fillId="11" borderId="8" xfId="0" applyNumberFormat="1" applyFont="1" applyFill="1" applyBorder="1" applyAlignment="1" applyProtection="1">
      <alignment horizontal="left" vertical="center" wrapText="1"/>
    </xf>
    <xf numFmtId="0" fontId="4" fillId="2" borderId="17" xfId="0" applyFont="1" applyFill="1" applyBorder="1" applyAlignment="1" applyProtection="1">
      <alignment horizontal="left" vertical="center"/>
    </xf>
    <xf numFmtId="0" fontId="4" fillId="2" borderId="18" xfId="0" applyFont="1" applyFill="1" applyBorder="1" applyAlignment="1" applyProtection="1">
      <alignment horizontal="left" vertical="center"/>
    </xf>
    <xf numFmtId="0" fontId="4" fillId="2" borderId="27" xfId="0" applyFont="1" applyFill="1" applyBorder="1" applyAlignment="1" applyProtection="1">
      <alignment horizontal="left" vertical="center"/>
    </xf>
    <xf numFmtId="0" fontId="47" fillId="11" borderId="40" xfId="0" applyFont="1" applyFill="1" applyBorder="1" applyAlignment="1" applyProtection="1">
      <alignment horizontal="left" vertical="center"/>
    </xf>
    <xf numFmtId="0" fontId="47" fillId="11" borderId="38" xfId="0" applyFont="1" applyFill="1" applyBorder="1" applyAlignment="1" applyProtection="1">
      <alignment horizontal="left" vertical="center"/>
    </xf>
    <xf numFmtId="0" fontId="47" fillId="11" borderId="41" xfId="0" applyFont="1" applyFill="1" applyBorder="1" applyAlignment="1" applyProtection="1">
      <alignment horizontal="left" vertical="center"/>
    </xf>
    <xf numFmtId="0" fontId="41" fillId="2" borderId="17" xfId="0" applyFont="1" applyFill="1" applyBorder="1" applyAlignment="1" applyProtection="1">
      <alignment horizontal="left"/>
    </xf>
    <xf numFmtId="0" fontId="41" fillId="2" borderId="18" xfId="0" applyFont="1" applyFill="1" applyBorder="1" applyAlignment="1" applyProtection="1">
      <alignment horizontal="left"/>
    </xf>
    <xf numFmtId="0" fontId="41" fillId="2" borderId="27" xfId="0" applyFont="1" applyFill="1" applyBorder="1" applyAlignment="1" applyProtection="1">
      <alignment horizontal="left"/>
    </xf>
    <xf numFmtId="0" fontId="4" fillId="2" borderId="17" xfId="0" applyFont="1" applyFill="1" applyBorder="1" applyAlignment="1" applyProtection="1">
      <alignment horizontal="left"/>
    </xf>
    <xf numFmtId="0" fontId="4" fillId="2" borderId="18" xfId="0" applyFont="1" applyFill="1" applyBorder="1" applyAlignment="1" applyProtection="1">
      <alignment horizontal="left"/>
    </xf>
    <xf numFmtId="0" fontId="4" fillId="2" borderId="27" xfId="0" applyFont="1" applyFill="1" applyBorder="1" applyAlignment="1" applyProtection="1">
      <alignment horizontal="left"/>
    </xf>
    <xf numFmtId="0" fontId="16" fillId="2" borderId="0" xfId="0" quotePrefix="1" applyFont="1" applyFill="1" applyBorder="1" applyAlignment="1" applyProtection="1">
      <alignment horizontal="center" vertical="top"/>
    </xf>
    <xf numFmtId="49" fontId="47" fillId="0" borderId="66" xfId="0" applyNumberFormat="1" applyFont="1" applyFill="1" applyBorder="1" applyAlignment="1" applyProtection="1">
      <alignment horizontal="left" vertical="center" wrapText="1"/>
    </xf>
    <xf numFmtId="49" fontId="47" fillId="0" borderId="38" xfId="0" applyNumberFormat="1" applyFont="1" applyFill="1" applyBorder="1" applyAlignment="1" applyProtection="1">
      <alignment horizontal="left" vertical="center" wrapText="1"/>
    </xf>
    <xf numFmtId="49" fontId="47" fillId="0" borderId="41" xfId="0" applyNumberFormat="1" applyFont="1" applyFill="1" applyBorder="1" applyAlignment="1" applyProtection="1">
      <alignment horizontal="left" vertical="center" wrapText="1"/>
    </xf>
    <xf numFmtId="0" fontId="47" fillId="0" borderId="14" xfId="0" quotePrefix="1" applyFont="1" applyFill="1" applyBorder="1" applyAlignment="1" applyProtection="1">
      <alignment horizontal="left" vertical="center" shrinkToFit="1"/>
      <protection locked="0"/>
    </xf>
    <xf numFmtId="0" fontId="47" fillId="0" borderId="0" xfId="0" applyFont="1" applyFill="1" applyBorder="1" applyAlignment="1" applyProtection="1">
      <alignment horizontal="left" vertical="center" shrinkToFit="1"/>
      <protection locked="0"/>
    </xf>
    <xf numFmtId="0" fontId="47" fillId="0" borderId="2" xfId="0" applyFont="1" applyFill="1" applyBorder="1" applyAlignment="1" applyProtection="1">
      <alignment horizontal="left" vertical="center" shrinkToFit="1"/>
      <protection locked="0"/>
    </xf>
    <xf numFmtId="49" fontId="47" fillId="0" borderId="40" xfId="0" applyNumberFormat="1" applyFont="1" applyFill="1" applyBorder="1" applyAlignment="1" applyProtection="1">
      <alignment horizontal="left" vertical="center" wrapText="1"/>
    </xf>
    <xf numFmtId="0" fontId="47" fillId="2" borderId="12" xfId="0" applyNumberFormat="1" applyFont="1" applyFill="1" applyBorder="1" applyAlignment="1" applyProtection="1">
      <alignment horizontal="center"/>
    </xf>
    <xf numFmtId="0" fontId="47" fillId="0" borderId="61" xfId="0" applyFont="1" applyFill="1" applyBorder="1" applyAlignment="1" applyProtection="1">
      <alignment horizontal="center"/>
      <protection locked="0"/>
    </xf>
    <xf numFmtId="0" fontId="47" fillId="0" borderId="12" xfId="0" applyFont="1" applyFill="1" applyBorder="1" applyAlignment="1" applyProtection="1">
      <alignment horizontal="center"/>
      <protection locked="0"/>
    </xf>
    <xf numFmtId="0" fontId="47" fillId="0" borderId="70" xfId="0" applyFont="1" applyBorder="1" applyAlignment="1" applyProtection="1">
      <alignment horizontal="center" vertical="center"/>
      <protection locked="0"/>
    </xf>
    <xf numFmtId="0" fontId="47" fillId="0" borderId="9"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164" fontId="47" fillId="0" borderId="12" xfId="0" applyNumberFormat="1" applyFont="1" applyBorder="1" applyAlignment="1" applyProtection="1">
      <alignment horizontal="center" vertical="center"/>
      <protection locked="0"/>
    </xf>
    <xf numFmtId="49" fontId="4" fillId="2" borderId="70" xfId="0" applyNumberFormat="1" applyFont="1" applyFill="1" applyBorder="1" applyAlignment="1" applyProtection="1">
      <alignment vertical="center"/>
    </xf>
    <xf numFmtId="49" fontId="4" fillId="2" borderId="9" xfId="0" applyNumberFormat="1" applyFont="1" applyFill="1" applyBorder="1" applyAlignment="1" applyProtection="1">
      <alignment vertical="center"/>
    </xf>
    <xf numFmtId="49" fontId="4" fillId="2" borderId="13" xfId="0" applyNumberFormat="1" applyFont="1" applyFill="1" applyBorder="1" applyAlignment="1" applyProtection="1">
      <alignment vertical="center"/>
    </xf>
    <xf numFmtId="0" fontId="47" fillId="0" borderId="12" xfId="0" applyFont="1" applyBorder="1" applyAlignment="1" applyProtection="1">
      <alignment horizontal="left" vertical="center" shrinkToFit="1"/>
      <protection locked="0"/>
    </xf>
    <xf numFmtId="3" fontId="47" fillId="0" borderId="70" xfId="0" applyNumberFormat="1" applyFont="1" applyFill="1" applyBorder="1" applyAlignment="1" applyProtection="1">
      <alignment horizontal="center" vertical="center"/>
      <protection locked="0"/>
    </xf>
    <xf numFmtId="3" fontId="47" fillId="0" borderId="9" xfId="0" applyNumberFormat="1" applyFont="1" applyFill="1" applyBorder="1" applyAlignment="1" applyProtection="1">
      <alignment horizontal="center" vertical="center"/>
      <protection locked="0"/>
    </xf>
    <xf numFmtId="3" fontId="47" fillId="0" borderId="13" xfId="0" applyNumberFormat="1" applyFont="1" applyFill="1" applyBorder="1" applyAlignment="1" applyProtection="1">
      <alignment horizontal="center" vertical="center"/>
      <protection locked="0"/>
    </xf>
    <xf numFmtId="0" fontId="4" fillId="2" borderId="70" xfId="0" applyFont="1" applyFill="1" applyBorder="1" applyAlignment="1" applyProtection="1">
      <alignment wrapText="1"/>
    </xf>
    <xf numFmtId="0" fontId="4" fillId="2" borderId="9" xfId="0" applyFont="1" applyFill="1" applyBorder="1" applyAlignment="1" applyProtection="1">
      <alignment wrapText="1"/>
    </xf>
    <xf numFmtId="0" fontId="4" fillId="2" borderId="13" xfId="0" applyFont="1" applyFill="1" applyBorder="1" applyAlignment="1" applyProtection="1">
      <alignment wrapText="1"/>
    </xf>
    <xf numFmtId="49" fontId="47" fillId="0" borderId="70" xfId="0" applyNumberFormat="1" applyFont="1" applyBorder="1" applyAlignment="1" applyProtection="1">
      <alignment horizontal="left" vertical="center"/>
      <protection locked="0"/>
    </xf>
    <xf numFmtId="49" fontId="47" fillId="0" borderId="9" xfId="0" applyNumberFormat="1" applyFont="1" applyBorder="1" applyAlignment="1" applyProtection="1">
      <alignment horizontal="left" vertical="center"/>
      <protection locked="0"/>
    </xf>
    <xf numFmtId="49" fontId="47" fillId="0" borderId="13" xfId="0" applyNumberFormat="1" applyFont="1" applyBorder="1" applyAlignment="1" applyProtection="1">
      <alignment horizontal="left" vertical="center"/>
      <protection locked="0"/>
    </xf>
    <xf numFmtId="8" fontId="47" fillId="2" borderId="70" xfId="0" applyNumberFormat="1" applyFont="1" applyFill="1" applyBorder="1" applyAlignment="1" applyProtection="1">
      <alignment horizontal="center"/>
    </xf>
    <xf numFmtId="8" fontId="47" fillId="2" borderId="9" xfId="0" applyNumberFormat="1" applyFont="1" applyFill="1" applyBorder="1" applyAlignment="1" applyProtection="1">
      <alignment horizontal="center"/>
    </xf>
    <xf numFmtId="8" fontId="47" fillId="2" borderId="10" xfId="0" applyNumberFormat="1" applyFont="1" applyFill="1" applyBorder="1" applyAlignment="1" applyProtection="1">
      <alignment horizontal="center"/>
    </xf>
    <xf numFmtId="1" fontId="47" fillId="0" borderId="70" xfId="0" applyNumberFormat="1" applyFont="1" applyBorder="1" applyAlignment="1" applyProtection="1">
      <alignment horizontal="center" vertical="center"/>
      <protection locked="0"/>
    </xf>
    <xf numFmtId="1" fontId="47" fillId="0" borderId="9" xfId="0" applyNumberFormat="1" applyFont="1" applyBorder="1" applyAlignment="1" applyProtection="1">
      <alignment horizontal="center" vertical="center"/>
      <protection locked="0"/>
    </xf>
    <xf numFmtId="1" fontId="47" fillId="0" borderId="13" xfId="0" applyNumberFormat="1" applyFont="1" applyBorder="1" applyAlignment="1" applyProtection="1">
      <alignment horizontal="center" vertical="center"/>
      <protection locked="0"/>
    </xf>
    <xf numFmtId="8" fontId="47" fillId="0" borderId="70" xfId="0" applyNumberFormat="1" applyFont="1" applyBorder="1" applyAlignment="1" applyProtection="1">
      <alignment horizontal="center" vertical="center"/>
      <protection locked="0"/>
    </xf>
    <xf numFmtId="8" fontId="47" fillId="0" borderId="9" xfId="0" applyNumberFormat="1" applyFont="1" applyBorder="1" applyAlignment="1" applyProtection="1">
      <alignment horizontal="center" vertical="center"/>
      <protection locked="0"/>
    </xf>
    <xf numFmtId="8" fontId="47" fillId="0" borderId="13" xfId="0" applyNumberFormat="1" applyFont="1" applyBorder="1" applyAlignment="1" applyProtection="1">
      <alignment horizontal="center" vertical="center"/>
      <protection locked="0"/>
    </xf>
    <xf numFmtId="0" fontId="47" fillId="2" borderId="12" xfId="0" applyFont="1" applyFill="1" applyBorder="1" applyAlignment="1" applyProtection="1">
      <alignment horizontal="center"/>
    </xf>
    <xf numFmtId="164" fontId="50" fillId="2" borderId="70" xfId="0" applyNumberFormat="1" applyFont="1" applyFill="1" applyBorder="1" applyAlignment="1" applyProtection="1">
      <alignment horizontal="center"/>
    </xf>
    <xf numFmtId="164" fontId="50" fillId="2" borderId="9" xfId="0" applyNumberFormat="1" applyFont="1" applyFill="1" applyBorder="1" applyAlignment="1" applyProtection="1">
      <alignment horizontal="center"/>
    </xf>
    <xf numFmtId="164" fontId="50" fillId="2" borderId="13" xfId="0" applyNumberFormat="1" applyFont="1" applyFill="1" applyBorder="1" applyAlignment="1" applyProtection="1">
      <alignment horizontal="center"/>
    </xf>
    <xf numFmtId="4" fontId="51" fillId="2" borderId="70" xfId="0" applyNumberFormat="1" applyFont="1" applyFill="1" applyBorder="1" applyAlignment="1" applyProtection="1">
      <alignment horizontal="center"/>
    </xf>
    <xf numFmtId="4" fontId="51" fillId="2" borderId="9" xfId="0" applyNumberFormat="1" applyFont="1" applyFill="1" applyBorder="1" applyAlignment="1" applyProtection="1">
      <alignment horizontal="center"/>
    </xf>
    <xf numFmtId="4" fontId="51" fillId="2" borderId="13" xfId="0" applyNumberFormat="1" applyFont="1" applyFill="1" applyBorder="1" applyAlignment="1" applyProtection="1">
      <alignment horizontal="center"/>
    </xf>
    <xf numFmtId="164" fontId="50" fillId="2" borderId="12" xfId="0" applyNumberFormat="1" applyFont="1" applyFill="1" applyBorder="1" applyAlignment="1" applyProtection="1">
      <alignment horizontal="center"/>
    </xf>
    <xf numFmtId="0" fontId="47" fillId="0" borderId="70" xfId="0" applyFont="1" applyBorder="1" applyAlignment="1" applyProtection="1">
      <alignment horizontal="left" vertical="center" shrinkToFit="1"/>
      <protection locked="0"/>
    </xf>
    <xf numFmtId="0" fontId="47" fillId="0" borderId="9" xfId="0" applyFont="1" applyBorder="1" applyAlignment="1" applyProtection="1">
      <alignment horizontal="left" vertical="center" shrinkToFit="1"/>
      <protection locked="0"/>
    </xf>
    <xf numFmtId="0" fontId="47" fillId="0" borderId="13" xfId="0" applyFont="1" applyBorder="1" applyAlignment="1" applyProtection="1">
      <alignment horizontal="left" vertical="center" shrinkToFit="1"/>
      <protection locked="0"/>
    </xf>
    <xf numFmtId="0" fontId="47" fillId="0" borderId="70" xfId="0" applyFont="1" applyBorder="1" applyAlignment="1" applyProtection="1">
      <alignment horizontal="center"/>
      <protection locked="0"/>
    </xf>
    <xf numFmtId="0" fontId="47" fillId="0" borderId="9" xfId="0" applyFont="1" applyBorder="1" applyAlignment="1" applyProtection="1">
      <alignment horizontal="center"/>
      <protection locked="0"/>
    </xf>
    <xf numFmtId="0" fontId="47" fillId="0" borderId="13" xfId="0" applyFont="1" applyBorder="1" applyAlignment="1" applyProtection="1">
      <alignment horizontal="center"/>
      <protection locked="0"/>
    </xf>
    <xf numFmtId="0" fontId="47" fillId="0" borderId="15" xfId="0" applyFont="1" applyFill="1" applyBorder="1" applyAlignment="1" applyProtection="1">
      <alignment horizontal="center"/>
      <protection locked="0"/>
    </xf>
    <xf numFmtId="0" fontId="47" fillId="0" borderId="13" xfId="0" applyFont="1" applyFill="1" applyBorder="1" applyAlignment="1" applyProtection="1">
      <alignment horizontal="center"/>
      <protection locked="0"/>
    </xf>
    <xf numFmtId="164" fontId="47" fillId="0" borderId="70" xfId="0" applyNumberFormat="1" applyFont="1" applyBorder="1" applyAlignment="1" applyProtection="1">
      <alignment horizontal="center" vertical="center"/>
      <protection locked="0"/>
    </xf>
    <xf numFmtId="164" fontId="47" fillId="0" borderId="9" xfId="0" applyNumberFormat="1" applyFont="1" applyBorder="1" applyAlignment="1" applyProtection="1">
      <alignment horizontal="center" vertical="center"/>
      <protection locked="0"/>
    </xf>
    <xf numFmtId="164" fontId="47" fillId="0" borderId="13" xfId="0" applyNumberFormat="1" applyFont="1" applyBorder="1" applyAlignment="1" applyProtection="1">
      <alignment horizontal="center" vertical="center"/>
      <protection locked="0"/>
    </xf>
    <xf numFmtId="0" fontId="16" fillId="2" borderId="15" xfId="0" quotePrefix="1" applyFont="1" applyFill="1" applyBorder="1" applyAlignment="1" applyProtection="1">
      <alignment horizontal="left" wrapText="1"/>
    </xf>
    <xf numFmtId="0" fontId="16" fillId="2" borderId="13" xfId="0" applyFont="1" applyFill="1" applyBorder="1" applyAlignment="1" applyProtection="1">
      <alignment horizontal="left" wrapText="1"/>
    </xf>
    <xf numFmtId="0" fontId="4" fillId="2" borderId="70" xfId="0" applyFont="1" applyFill="1" applyBorder="1" applyAlignment="1" applyProtection="1">
      <alignment horizontal="left" wrapText="1"/>
    </xf>
    <xf numFmtId="0" fontId="4" fillId="2" borderId="9" xfId="0" applyFont="1" applyFill="1" applyBorder="1" applyAlignment="1" applyProtection="1">
      <alignment horizontal="left" wrapText="1"/>
    </xf>
    <xf numFmtId="0" fontId="4" fillId="2" borderId="13" xfId="0" applyFont="1" applyFill="1" applyBorder="1" applyAlignment="1" applyProtection="1">
      <alignment horizontal="left" wrapText="1"/>
    </xf>
    <xf numFmtId="0" fontId="4" fillId="2" borderId="12" xfId="0" applyFont="1" applyFill="1" applyBorder="1" applyAlignment="1" applyProtection="1">
      <alignment horizontal="right"/>
    </xf>
    <xf numFmtId="0" fontId="6" fillId="2" borderId="0" xfId="0" applyFont="1" applyFill="1" applyBorder="1" applyAlignment="1" applyProtection="1">
      <alignment horizontal="left" vertical="center" wrapText="1"/>
    </xf>
    <xf numFmtId="0" fontId="25" fillId="2" borderId="38" xfId="0" applyFont="1" applyFill="1" applyBorder="1" applyAlignment="1" applyProtection="1">
      <alignment horizontal="left" vertical="center"/>
    </xf>
    <xf numFmtId="0" fontId="16" fillId="2" borderId="0" xfId="0" quotePrefix="1" applyFont="1" applyFill="1" applyBorder="1" applyAlignment="1" applyProtection="1">
      <alignment horizontal="left" wrapText="1"/>
    </xf>
    <xf numFmtId="0" fontId="16" fillId="2" borderId="8" xfId="0" quotePrefix="1" applyFont="1" applyFill="1" applyBorder="1" applyAlignment="1" applyProtection="1">
      <alignment horizontal="left" wrapText="1"/>
    </xf>
    <xf numFmtId="8" fontId="47" fillId="2" borderId="12" xfId="0" applyNumberFormat="1" applyFont="1" applyFill="1" applyBorder="1" applyAlignment="1" applyProtection="1">
      <alignment horizontal="center"/>
    </xf>
    <xf numFmtId="8" fontId="47" fillId="2" borderId="71" xfId="0" applyNumberFormat="1" applyFont="1" applyFill="1" applyBorder="1" applyAlignment="1" applyProtection="1">
      <alignment horizontal="center"/>
    </xf>
    <xf numFmtId="0" fontId="6" fillId="2" borderId="8" xfId="0" applyFont="1" applyFill="1" applyBorder="1" applyAlignment="1" applyProtection="1">
      <alignment horizontal="left" vertical="center" wrapText="1"/>
    </xf>
    <xf numFmtId="8" fontId="50" fillId="2" borderId="12" xfId="0" applyNumberFormat="1" applyFont="1" applyFill="1" applyBorder="1" applyAlignment="1" applyProtection="1">
      <alignment horizontal="center"/>
    </xf>
    <xf numFmtId="8" fontId="50" fillId="2" borderId="71" xfId="0" applyNumberFormat="1" applyFont="1" applyFill="1" applyBorder="1" applyAlignment="1" applyProtection="1">
      <alignment horizontal="center"/>
    </xf>
    <xf numFmtId="3" fontId="47" fillId="2" borderId="12" xfId="0" applyNumberFormat="1" applyFont="1" applyFill="1" applyBorder="1" applyAlignment="1" applyProtection="1">
      <alignment horizontal="center"/>
      <protection locked="0"/>
    </xf>
    <xf numFmtId="0" fontId="4" fillId="2" borderId="14" xfId="0" applyFont="1" applyFill="1" applyBorder="1" applyAlignment="1" applyProtection="1">
      <alignment horizontal="left"/>
    </xf>
    <xf numFmtId="0" fontId="4" fillId="2" borderId="0" xfId="0" applyFont="1" applyFill="1" applyBorder="1" applyAlignment="1" applyProtection="1">
      <alignment horizontal="left"/>
    </xf>
    <xf numFmtId="0" fontId="4" fillId="2" borderId="2" xfId="0" applyFont="1" applyFill="1" applyBorder="1" applyAlignment="1" applyProtection="1">
      <alignment horizontal="left"/>
    </xf>
    <xf numFmtId="0" fontId="4" fillId="11" borderId="17" xfId="0" quotePrefix="1" applyFont="1" applyFill="1" applyBorder="1" applyAlignment="1" applyProtection="1">
      <alignment horizontal="left" vertical="center" wrapText="1"/>
    </xf>
    <xf numFmtId="0" fontId="4" fillId="11" borderId="18" xfId="0" quotePrefix="1" applyFont="1" applyFill="1" applyBorder="1" applyAlignment="1" applyProtection="1">
      <alignment horizontal="left" vertical="center" wrapText="1"/>
    </xf>
    <xf numFmtId="0" fontId="4" fillId="11" borderId="19" xfId="0" quotePrefix="1" applyFont="1" applyFill="1" applyBorder="1" applyAlignment="1" applyProtection="1">
      <alignment horizontal="left" vertical="center" wrapText="1"/>
    </xf>
    <xf numFmtId="0" fontId="47" fillId="0" borderId="14" xfId="0" applyFont="1" applyBorder="1" applyAlignment="1" applyProtection="1">
      <alignment horizontal="left" vertical="center"/>
      <protection locked="0"/>
    </xf>
    <xf numFmtId="0" fontId="47" fillId="0" borderId="0" xfId="0" applyFont="1" applyBorder="1" applyAlignment="1" applyProtection="1">
      <alignment horizontal="left" vertical="center"/>
      <protection locked="0"/>
    </xf>
    <xf numFmtId="0" fontId="47" fillId="0" borderId="2" xfId="0" applyFont="1" applyBorder="1" applyAlignment="1" applyProtection="1">
      <alignment horizontal="left" vertical="center"/>
      <protection locked="0"/>
    </xf>
    <xf numFmtId="49" fontId="47" fillId="0" borderId="66" xfId="0" applyNumberFormat="1" applyFont="1" applyBorder="1" applyAlignment="1" applyProtection="1">
      <alignment horizontal="left" vertical="center"/>
      <protection locked="0"/>
    </xf>
    <xf numFmtId="49" fontId="47" fillId="0" borderId="38" xfId="0" applyNumberFormat="1" applyFont="1" applyBorder="1" applyAlignment="1" applyProtection="1">
      <alignment horizontal="left" vertical="center"/>
      <protection locked="0"/>
    </xf>
    <xf numFmtId="49" fontId="47" fillId="0" borderId="64" xfId="0" applyNumberFormat="1" applyFont="1" applyBorder="1" applyAlignment="1" applyProtection="1">
      <alignment horizontal="left" vertical="center"/>
      <protection locked="0"/>
    </xf>
    <xf numFmtId="0" fontId="4" fillId="2" borderId="12" xfId="0" quotePrefix="1" applyFont="1" applyFill="1" applyBorder="1" applyAlignment="1" applyProtection="1">
      <alignment horizontal="right"/>
    </xf>
    <xf numFmtId="0" fontId="4" fillId="2" borderId="70" xfId="0" quotePrefix="1" applyFont="1" applyFill="1" applyBorder="1" applyAlignment="1" applyProtection="1">
      <alignment horizontal="right"/>
    </xf>
    <xf numFmtId="3" fontId="6" fillId="2" borderId="17" xfId="0" quotePrefix="1" applyNumberFormat="1" applyFont="1" applyFill="1" applyBorder="1" applyAlignment="1" applyProtection="1">
      <alignment horizontal="right" vertical="center" wrapText="1"/>
    </xf>
    <xf numFmtId="3" fontId="6" fillId="2" borderId="18" xfId="0" quotePrefix="1" applyNumberFormat="1" applyFont="1" applyFill="1" applyBorder="1" applyAlignment="1" applyProtection="1">
      <alignment horizontal="right" vertical="center" wrapText="1"/>
    </xf>
    <xf numFmtId="3" fontId="6" fillId="2" borderId="27" xfId="0" quotePrefix="1" applyNumberFormat="1" applyFont="1" applyFill="1" applyBorder="1" applyAlignment="1" applyProtection="1">
      <alignment horizontal="right" vertical="center" wrapText="1"/>
    </xf>
    <xf numFmtId="49" fontId="47" fillId="0" borderId="70" xfId="0" applyNumberFormat="1" applyFont="1" applyBorder="1" applyAlignment="1" applyProtection="1">
      <alignment horizontal="center" vertical="center"/>
      <protection locked="0"/>
    </xf>
    <xf numFmtId="49" fontId="47" fillId="0" borderId="9" xfId="0" applyNumberFormat="1" applyFont="1" applyBorder="1" applyAlignment="1" applyProtection="1">
      <alignment horizontal="center" vertical="center"/>
      <protection locked="0"/>
    </xf>
    <xf numFmtId="49" fontId="47" fillId="0" borderId="13" xfId="0" applyNumberFormat="1" applyFont="1" applyBorder="1" applyAlignment="1" applyProtection="1">
      <alignment horizontal="center" vertical="center"/>
      <protection locked="0"/>
    </xf>
    <xf numFmtId="0" fontId="6" fillId="2" borderId="12" xfId="0" applyFont="1" applyFill="1" applyBorder="1" applyAlignment="1" applyProtection="1">
      <alignment horizontal="right"/>
    </xf>
    <xf numFmtId="0" fontId="14" fillId="2" borderId="18" xfId="0" applyFont="1" applyFill="1" applyBorder="1" applyAlignment="1" applyProtection="1">
      <alignment horizontal="left" vertical="center" wrapText="1"/>
    </xf>
    <xf numFmtId="0" fontId="4" fillId="2" borderId="22" xfId="0" applyFont="1" applyFill="1" applyBorder="1" applyAlignment="1" applyProtection="1">
      <alignment horizontal="left"/>
    </xf>
    <xf numFmtId="0" fontId="47" fillId="2" borderId="64" xfId="0" applyFont="1" applyFill="1" applyBorder="1" applyAlignment="1" applyProtection="1">
      <alignment horizontal="left" vertical="center" wrapText="1"/>
    </xf>
    <xf numFmtId="0" fontId="4" fillId="2" borderId="20" xfId="0" applyFont="1" applyFill="1" applyBorder="1" applyAlignment="1" applyProtection="1">
      <alignment horizontal="left"/>
    </xf>
    <xf numFmtId="0" fontId="7" fillId="2" borderId="15" xfId="0" applyFont="1" applyFill="1" applyBorder="1" applyAlignment="1" applyProtection="1">
      <alignment horizontal="left"/>
    </xf>
    <xf numFmtId="0" fontId="7" fillId="2" borderId="9" xfId="0" applyFont="1" applyFill="1" applyBorder="1" applyAlignment="1" applyProtection="1">
      <alignment horizontal="left"/>
    </xf>
    <xf numFmtId="0" fontId="7" fillId="2" borderId="10" xfId="0" applyFont="1" applyFill="1" applyBorder="1" applyAlignment="1" applyProtection="1">
      <alignment horizontal="left"/>
    </xf>
    <xf numFmtId="0" fontId="4" fillId="2" borderId="9" xfId="0" applyFont="1" applyFill="1" applyBorder="1" applyAlignment="1" applyProtection="1">
      <alignment horizontal="center" wrapText="1"/>
    </xf>
    <xf numFmtId="0" fontId="4" fillId="2" borderId="13" xfId="0" applyFont="1" applyFill="1" applyBorder="1" applyAlignment="1" applyProtection="1">
      <alignment horizontal="center" wrapText="1"/>
    </xf>
    <xf numFmtId="0" fontId="4" fillId="2" borderId="10" xfId="0" applyFont="1" applyFill="1" applyBorder="1" applyAlignment="1" applyProtection="1">
      <alignment horizontal="left" wrapText="1"/>
    </xf>
    <xf numFmtId="0" fontId="16" fillId="2" borderId="67" xfId="0" quotePrefix="1" applyFont="1" applyFill="1" applyBorder="1" applyAlignment="1" applyProtection="1">
      <alignment horizontal="left" wrapText="1"/>
    </xf>
    <xf numFmtId="0" fontId="16" fillId="2" borderId="33" xfId="0" applyFont="1" applyFill="1" applyBorder="1" applyAlignment="1" applyProtection="1">
      <alignment horizontal="left" wrapText="1"/>
    </xf>
    <xf numFmtId="0" fontId="4" fillId="2" borderId="33" xfId="0" applyFont="1" applyFill="1" applyBorder="1" applyAlignment="1" applyProtection="1">
      <alignment horizontal="left" wrapText="1"/>
    </xf>
    <xf numFmtId="0" fontId="4" fillId="2" borderId="33" xfId="0" quotePrefix="1" applyFont="1" applyFill="1" applyBorder="1" applyAlignment="1" applyProtection="1">
      <alignment horizontal="left" wrapText="1"/>
    </xf>
    <xf numFmtId="3" fontId="47" fillId="0" borderId="70" xfId="0" applyNumberFormat="1" applyFont="1" applyBorder="1" applyAlignment="1" applyProtection="1">
      <alignment horizontal="center" vertical="center"/>
      <protection locked="0"/>
    </xf>
    <xf numFmtId="3" fontId="47" fillId="0" borderId="9" xfId="0" applyNumberFormat="1" applyFont="1" applyBorder="1" applyAlignment="1" applyProtection="1">
      <alignment horizontal="center" vertical="center"/>
      <protection locked="0"/>
    </xf>
    <xf numFmtId="3" fontId="47" fillId="0" borderId="13" xfId="0" applyNumberFormat="1" applyFont="1" applyBorder="1" applyAlignment="1" applyProtection="1">
      <alignment horizontal="center" vertical="center"/>
      <protection locked="0"/>
    </xf>
    <xf numFmtId="0" fontId="4" fillId="2" borderId="70" xfId="0" quotePrefix="1" applyFont="1" applyFill="1" applyBorder="1" applyAlignment="1" applyProtection="1">
      <alignment horizontal="left" wrapText="1"/>
    </xf>
    <xf numFmtId="8" fontId="50" fillId="2" borderId="12" xfId="0" applyNumberFormat="1" applyFont="1" applyFill="1" applyBorder="1" applyAlignment="1" applyProtection="1">
      <alignment horizontal="center" wrapText="1"/>
    </xf>
    <xf numFmtId="8" fontId="50" fillId="2" borderId="71" xfId="0" applyNumberFormat="1" applyFont="1" applyFill="1" applyBorder="1" applyAlignment="1" applyProtection="1">
      <alignment horizontal="center" wrapText="1"/>
    </xf>
    <xf numFmtId="14" fontId="47" fillId="0" borderId="70" xfId="0" applyNumberFormat="1" applyFont="1" applyBorder="1" applyAlignment="1" applyProtection="1">
      <alignment horizontal="center" vertical="center"/>
      <protection locked="0"/>
    </xf>
    <xf numFmtId="14" fontId="47" fillId="0" borderId="9" xfId="0" applyNumberFormat="1" applyFont="1" applyBorder="1" applyAlignment="1" applyProtection="1">
      <alignment horizontal="center" vertical="center"/>
      <protection locked="0"/>
    </xf>
    <xf numFmtId="14" fontId="47" fillId="0" borderId="13" xfId="0" applyNumberFormat="1" applyFont="1" applyBorder="1" applyAlignment="1" applyProtection="1">
      <alignment horizontal="center" vertical="center"/>
      <protection locked="0"/>
    </xf>
    <xf numFmtId="0" fontId="4" fillId="2" borderId="60" xfId="0" applyFont="1" applyFill="1" applyBorder="1" applyAlignment="1" applyProtection="1">
      <alignment horizontal="left"/>
    </xf>
    <xf numFmtId="0" fontId="4" fillId="2" borderId="3" xfId="0" applyFont="1" applyFill="1" applyBorder="1" applyAlignment="1" applyProtection="1">
      <alignment horizontal="left"/>
    </xf>
    <xf numFmtId="0" fontId="4" fillId="2" borderId="4" xfId="0" applyFont="1" applyFill="1" applyBorder="1" applyAlignment="1" applyProtection="1">
      <alignment horizontal="left"/>
    </xf>
    <xf numFmtId="0" fontId="7" fillId="11" borderId="23" xfId="0" applyFont="1" applyFill="1" applyBorder="1" applyAlignment="1" applyProtection="1">
      <alignment horizontal="left" vertical="center"/>
    </xf>
    <xf numFmtId="0" fontId="7" fillId="11" borderId="3" xfId="0" applyFont="1" applyFill="1" applyBorder="1" applyAlignment="1" applyProtection="1">
      <alignment horizontal="left" vertical="center"/>
    </xf>
    <xf numFmtId="0" fontId="7" fillId="11" borderId="4" xfId="0" applyFont="1" applyFill="1" applyBorder="1" applyAlignment="1" applyProtection="1">
      <alignment horizontal="left" vertical="center"/>
    </xf>
    <xf numFmtId="14" fontId="7" fillId="11" borderId="23" xfId="0" applyNumberFormat="1" applyFont="1" applyFill="1" applyBorder="1" applyAlignment="1" applyProtection="1">
      <alignment horizontal="left" vertical="center"/>
    </xf>
    <xf numFmtId="14" fontId="7" fillId="11" borderId="3" xfId="0" applyNumberFormat="1" applyFont="1" applyFill="1" applyBorder="1" applyAlignment="1" applyProtection="1">
      <alignment horizontal="left" vertical="center"/>
    </xf>
    <xf numFmtId="14" fontId="7" fillId="11" borderId="4" xfId="0" applyNumberFormat="1" applyFont="1" applyFill="1" applyBorder="1" applyAlignment="1" applyProtection="1">
      <alignment horizontal="left" vertical="center"/>
    </xf>
    <xf numFmtId="0" fontId="4" fillId="11" borderId="23" xfId="0" applyFont="1" applyFill="1" applyBorder="1" applyAlignment="1" applyProtection="1">
      <alignment horizontal="left"/>
    </xf>
    <xf numFmtId="0" fontId="4" fillId="11" borderId="3" xfId="0" applyFont="1" applyFill="1" applyBorder="1" applyAlignment="1" applyProtection="1">
      <alignment horizontal="left"/>
    </xf>
    <xf numFmtId="0" fontId="4" fillId="11" borderId="65" xfId="0" applyFont="1" applyFill="1" applyBorder="1" applyAlignment="1" applyProtection="1">
      <alignment horizontal="left"/>
    </xf>
    <xf numFmtId="0" fontId="4" fillId="2" borderId="9" xfId="0" quotePrefix="1" applyFont="1" applyFill="1" applyBorder="1" applyAlignment="1" applyProtection="1">
      <alignment horizontal="left" wrapText="1"/>
    </xf>
    <xf numFmtId="0" fontId="4" fillId="2" borderId="13" xfId="0" quotePrefix="1" applyFont="1" applyFill="1" applyBorder="1" applyAlignment="1" applyProtection="1">
      <alignment horizontal="left" wrapText="1"/>
    </xf>
    <xf numFmtId="0" fontId="4" fillId="2" borderId="15" xfId="0" applyFont="1" applyFill="1" applyBorder="1" applyAlignment="1" applyProtection="1">
      <alignment horizontal="left" wrapText="1"/>
    </xf>
    <xf numFmtId="8" fontId="50" fillId="2" borderId="13" xfId="0" applyNumberFormat="1" applyFont="1" applyFill="1" applyBorder="1" applyAlignment="1" applyProtection="1">
      <alignment horizontal="center" wrapText="1"/>
    </xf>
    <xf numFmtId="0" fontId="24" fillId="2" borderId="20" xfId="0" applyFont="1" applyFill="1" applyBorder="1" applyAlignment="1" applyProtection="1">
      <alignment horizontal="left"/>
    </xf>
    <xf numFmtId="0" fontId="24" fillId="2" borderId="18" xfId="0" applyFont="1" applyFill="1" applyBorder="1" applyAlignment="1" applyProtection="1">
      <alignment horizontal="left"/>
    </xf>
    <xf numFmtId="0" fontId="24" fillId="2" borderId="19" xfId="0" applyFont="1" applyFill="1" applyBorder="1" applyAlignment="1" applyProtection="1">
      <alignment horizontal="left"/>
    </xf>
    <xf numFmtId="0" fontId="4" fillId="2" borderId="40" xfId="0" applyFont="1" applyFill="1" applyBorder="1" applyAlignment="1" applyProtection="1">
      <alignment horizontal="left" wrapText="1"/>
    </xf>
    <xf numFmtId="0" fontId="4" fillId="2" borderId="38" xfId="0" applyFont="1" applyFill="1" applyBorder="1" applyAlignment="1" applyProtection="1">
      <alignment horizontal="left" wrapText="1"/>
    </xf>
    <xf numFmtId="0" fontId="4" fillId="2" borderId="41" xfId="0" applyFont="1" applyFill="1" applyBorder="1" applyAlignment="1" applyProtection="1">
      <alignment horizontal="left" wrapText="1"/>
    </xf>
    <xf numFmtId="0" fontId="4" fillId="2" borderId="12" xfId="0" applyFont="1" applyFill="1" applyBorder="1" applyAlignment="1" applyProtection="1">
      <alignment horizontal="left" wrapText="1"/>
    </xf>
    <xf numFmtId="8" fontId="52" fillId="2" borderId="70" xfId="0" applyNumberFormat="1" applyFont="1" applyFill="1" applyBorder="1" applyAlignment="1" applyProtection="1">
      <alignment horizontal="center" wrapText="1"/>
    </xf>
    <xf numFmtId="8" fontId="52" fillId="2" borderId="9" xfId="0" applyNumberFormat="1" applyFont="1" applyFill="1" applyBorder="1" applyAlignment="1" applyProtection="1">
      <alignment horizontal="center" wrapText="1"/>
    </xf>
    <xf numFmtId="8" fontId="52" fillId="2" borderId="10" xfId="0" applyNumberFormat="1" applyFont="1" applyFill="1" applyBorder="1" applyAlignment="1" applyProtection="1">
      <alignment horizontal="center" wrapText="1"/>
    </xf>
    <xf numFmtId="49" fontId="47" fillId="0" borderId="50" xfId="0" applyNumberFormat="1" applyFont="1" applyBorder="1" applyAlignment="1" applyProtection="1">
      <alignment horizontal="left" vertical="top"/>
      <protection locked="0"/>
    </xf>
    <xf numFmtId="49" fontId="47" fillId="0" borderId="51" xfId="0" applyNumberFormat="1" applyFont="1" applyBorder="1" applyAlignment="1" applyProtection="1">
      <alignment horizontal="left" vertical="top"/>
      <protection locked="0"/>
    </xf>
    <xf numFmtId="49" fontId="47" fillId="0" borderId="72" xfId="0" applyNumberFormat="1" applyFont="1" applyBorder="1" applyAlignment="1" applyProtection="1">
      <alignment horizontal="left" vertical="top"/>
      <protection locked="0"/>
    </xf>
    <xf numFmtId="0" fontId="4" fillId="2" borderId="19" xfId="0" applyFont="1" applyFill="1" applyBorder="1" applyAlignment="1" applyProtection="1">
      <alignment horizontal="left"/>
    </xf>
    <xf numFmtId="0" fontId="0" fillId="2" borderId="60" xfId="0" applyFill="1" applyBorder="1" applyAlignment="1" applyProtection="1">
      <alignment horizontal="left"/>
    </xf>
    <xf numFmtId="0" fontId="0" fillId="2" borderId="3" xfId="0" applyFill="1" applyBorder="1" applyAlignment="1" applyProtection="1">
      <alignment horizontal="left"/>
    </xf>
    <xf numFmtId="0" fontId="0" fillId="2" borderId="4" xfId="0" applyFill="1" applyBorder="1" applyAlignment="1" applyProtection="1">
      <alignment horizontal="left"/>
    </xf>
    <xf numFmtId="0" fontId="47" fillId="0" borderId="23"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0" borderId="4" xfId="0" applyFont="1" applyBorder="1" applyAlignment="1" applyProtection="1">
      <alignment horizontal="left" vertical="center" wrapText="1"/>
      <protection locked="0"/>
    </xf>
    <xf numFmtId="14" fontId="47" fillId="0" borderId="23" xfId="0" applyNumberFormat="1" applyFont="1" applyBorder="1" applyAlignment="1" applyProtection="1">
      <alignment horizontal="left" vertical="center" wrapText="1"/>
      <protection locked="0"/>
    </xf>
    <xf numFmtId="14" fontId="47" fillId="0" borderId="3" xfId="0" applyNumberFormat="1" applyFont="1" applyBorder="1" applyAlignment="1" applyProtection="1">
      <alignment horizontal="left" vertical="center" wrapText="1"/>
      <protection locked="0"/>
    </xf>
    <xf numFmtId="14" fontId="47" fillId="0" borderId="4" xfId="0" applyNumberFormat="1" applyFont="1" applyBorder="1" applyAlignment="1" applyProtection="1">
      <alignment horizontal="left" vertical="center" wrapText="1"/>
      <protection locked="0"/>
    </xf>
    <xf numFmtId="0" fontId="4" fillId="2" borderId="14" xfId="0" applyFont="1" applyFill="1" applyBorder="1" applyAlignment="1" applyProtection="1">
      <alignment horizontal="left" vertical="top" wrapText="1"/>
    </xf>
    <xf numFmtId="0" fontId="4" fillId="2" borderId="0" xfId="0" applyFont="1" applyFill="1" applyBorder="1" applyAlignment="1" applyProtection="1">
      <alignment horizontal="left" vertical="top" wrapText="1"/>
    </xf>
    <xf numFmtId="0" fontId="4" fillId="2" borderId="8" xfId="0" applyFont="1" applyFill="1" applyBorder="1" applyAlignment="1" applyProtection="1">
      <alignment horizontal="left" vertical="top" wrapText="1"/>
    </xf>
    <xf numFmtId="0" fontId="4" fillId="2" borderId="15" xfId="0" quotePrefix="1" applyFont="1" applyFill="1" applyBorder="1" applyAlignment="1" applyProtection="1">
      <alignment horizontal="left" wrapText="1"/>
    </xf>
    <xf numFmtId="49" fontId="7" fillId="8" borderId="66" xfId="0" applyNumberFormat="1" applyFont="1" applyFill="1" applyBorder="1" applyAlignment="1" applyProtection="1">
      <alignment horizontal="left" vertical="top"/>
    </xf>
    <xf numFmtId="49" fontId="7" fillId="8" borderId="38" xfId="0" applyNumberFormat="1" applyFont="1" applyFill="1" applyBorder="1" applyAlignment="1" applyProtection="1">
      <alignment horizontal="left" vertical="top"/>
    </xf>
    <xf numFmtId="49" fontId="7" fillId="8" borderId="64" xfId="0" applyNumberFormat="1" applyFont="1" applyFill="1" applyBorder="1" applyAlignment="1" applyProtection="1">
      <alignment horizontal="left" vertical="top"/>
    </xf>
    <xf numFmtId="49" fontId="47" fillId="0" borderId="73" xfId="0" applyNumberFormat="1" applyFont="1" applyBorder="1" applyAlignment="1" applyProtection="1">
      <alignment horizontal="left" vertical="top"/>
      <protection locked="0"/>
    </xf>
    <xf numFmtId="49" fontId="47" fillId="0" borderId="74" xfId="0" applyNumberFormat="1" applyFont="1" applyBorder="1" applyAlignment="1" applyProtection="1">
      <alignment horizontal="left" vertical="top"/>
      <protection locked="0"/>
    </xf>
    <xf numFmtId="49" fontId="47" fillId="0" borderId="75" xfId="0" applyNumberFormat="1" applyFont="1" applyBorder="1" applyAlignment="1" applyProtection="1">
      <alignment horizontal="left" vertical="top"/>
      <protection locked="0"/>
    </xf>
    <xf numFmtId="0" fontId="7" fillId="11" borderId="23" xfId="0" applyFont="1" applyFill="1" applyBorder="1" applyAlignment="1" applyProtection="1">
      <alignment horizontal="left"/>
    </xf>
    <xf numFmtId="0" fontId="7" fillId="11" borderId="3" xfId="0" applyFont="1" applyFill="1" applyBorder="1" applyAlignment="1" applyProtection="1">
      <alignment horizontal="left"/>
    </xf>
    <xf numFmtId="0" fontId="7" fillId="11" borderId="65" xfId="0" applyFont="1" applyFill="1" applyBorder="1" applyAlignment="1" applyProtection="1">
      <alignment horizontal="left"/>
    </xf>
    <xf numFmtId="0" fontId="14" fillId="2" borderId="16" xfId="0" applyFont="1" applyFill="1" applyBorder="1" applyAlignment="1" applyProtection="1">
      <alignment horizontal="left"/>
    </xf>
    <xf numFmtId="0" fontId="14" fillId="2" borderId="1" xfId="0" applyFont="1" applyFill="1" applyBorder="1" applyAlignment="1" applyProtection="1">
      <alignment horizontal="left"/>
    </xf>
    <xf numFmtId="0" fontId="14" fillId="2" borderId="36" xfId="0" applyFont="1" applyFill="1" applyBorder="1" applyAlignment="1" applyProtection="1">
      <alignment horizontal="left"/>
    </xf>
    <xf numFmtId="0" fontId="50" fillId="0" borderId="70" xfId="0" applyFont="1" applyFill="1" applyBorder="1" applyAlignment="1" applyProtection="1">
      <alignment horizontal="center" vertical="center" wrapText="1"/>
      <protection locked="0"/>
    </xf>
    <xf numFmtId="0" fontId="50" fillId="0" borderId="13" xfId="0" applyFont="1" applyFill="1" applyBorder="1" applyAlignment="1" applyProtection="1">
      <alignment horizontal="center" vertical="center" wrapText="1"/>
      <protection locked="0"/>
    </xf>
    <xf numFmtId="0" fontId="4" fillId="2" borderId="70" xfId="0" applyFont="1" applyFill="1" applyBorder="1" applyAlignment="1" applyProtection="1">
      <alignment horizontal="right" wrapText="1"/>
    </xf>
    <xf numFmtId="0" fontId="4" fillId="2" borderId="9" xfId="0" applyFont="1" applyFill="1" applyBorder="1" applyAlignment="1" applyProtection="1">
      <alignment horizontal="right" wrapText="1"/>
    </xf>
    <xf numFmtId="49" fontId="47" fillId="0" borderId="76" xfId="0" applyNumberFormat="1" applyFont="1" applyBorder="1" applyAlignment="1" applyProtection="1">
      <alignment horizontal="left" vertical="top"/>
      <protection locked="0"/>
    </xf>
    <xf numFmtId="49" fontId="47" fillId="0" borderId="77" xfId="0" applyNumberFormat="1" applyFont="1" applyBorder="1" applyAlignment="1" applyProtection="1">
      <alignment horizontal="left" vertical="top"/>
      <protection locked="0"/>
    </xf>
    <xf numFmtId="49" fontId="47" fillId="0" borderId="78" xfId="0" applyNumberFormat="1" applyFont="1" applyBorder="1" applyAlignment="1" applyProtection="1">
      <alignment horizontal="left" vertical="top"/>
      <protection locked="0"/>
    </xf>
    <xf numFmtId="164" fontId="52" fillId="0" borderId="70" xfId="0" applyNumberFormat="1" applyFont="1" applyFill="1" applyBorder="1" applyAlignment="1" applyProtection="1">
      <alignment horizontal="center" wrapText="1"/>
      <protection locked="0"/>
    </xf>
    <xf numFmtId="164" fontId="52" fillId="0" borderId="9" xfId="0" applyNumberFormat="1" applyFont="1" applyFill="1" applyBorder="1" applyAlignment="1" applyProtection="1">
      <alignment horizontal="center" wrapText="1"/>
      <protection locked="0"/>
    </xf>
    <xf numFmtId="164" fontId="52" fillId="0" borderId="10" xfId="0" applyNumberFormat="1" applyFont="1" applyFill="1" applyBorder="1" applyAlignment="1" applyProtection="1">
      <alignment horizontal="center" wrapText="1"/>
      <protection locked="0"/>
    </xf>
    <xf numFmtId="0" fontId="23" fillId="2" borderId="20" xfId="0" quotePrefix="1" applyFont="1" applyFill="1" applyBorder="1" applyAlignment="1" applyProtection="1">
      <alignment horizontal="left" wrapText="1"/>
    </xf>
    <xf numFmtId="0" fontId="14" fillId="2" borderId="18" xfId="0" applyFont="1" applyFill="1" applyBorder="1" applyAlignment="1" applyProtection="1">
      <alignment horizontal="left" wrapText="1"/>
    </xf>
    <xf numFmtId="0" fontId="14" fillId="2" borderId="19" xfId="0" applyFont="1" applyFill="1" applyBorder="1" applyAlignment="1" applyProtection="1">
      <alignment horizontal="left" wrapText="1"/>
    </xf>
    <xf numFmtId="1" fontId="44" fillId="2" borderId="22" xfId="0" applyNumberFormat="1" applyFont="1" applyFill="1" applyBorder="1" applyAlignment="1" applyProtection="1">
      <alignment horizontal="left"/>
    </xf>
    <xf numFmtId="1" fontId="44" fillId="2" borderId="0" xfId="0" applyNumberFormat="1" applyFont="1" applyFill="1" applyBorder="1" applyAlignment="1" applyProtection="1">
      <alignment horizontal="left"/>
    </xf>
    <xf numFmtId="0" fontId="47" fillId="0" borderId="20" xfId="0" applyFont="1" applyFill="1" applyBorder="1" applyAlignment="1" applyProtection="1">
      <alignment horizontal="center"/>
      <protection locked="0"/>
    </xf>
    <xf numFmtId="0" fontId="47" fillId="0" borderId="27" xfId="0" applyFont="1" applyFill="1" applyBorder="1" applyAlignment="1" applyProtection="1">
      <alignment horizontal="center"/>
      <protection locked="0"/>
    </xf>
    <xf numFmtId="0" fontId="47" fillId="0" borderId="17" xfId="0" applyFont="1" applyBorder="1" applyAlignment="1" applyProtection="1">
      <alignment horizontal="left" vertical="center" shrinkToFit="1"/>
      <protection locked="0"/>
    </xf>
    <xf numFmtId="0" fontId="47" fillId="0" borderId="18" xfId="0" applyFont="1" applyBorder="1" applyAlignment="1" applyProtection="1">
      <alignment horizontal="left" vertical="center" shrinkToFit="1"/>
      <protection locked="0"/>
    </xf>
    <xf numFmtId="0" fontId="47" fillId="0" borderId="27" xfId="0" applyFont="1" applyBorder="1" applyAlignment="1" applyProtection="1">
      <alignment horizontal="left" vertical="center" shrinkToFit="1"/>
      <protection locked="0"/>
    </xf>
    <xf numFmtId="0" fontId="6" fillId="2" borderId="70" xfId="0" quotePrefix="1" applyFont="1" applyFill="1" applyBorder="1" applyAlignment="1" applyProtection="1">
      <alignment horizontal="right"/>
    </xf>
    <xf numFmtId="0" fontId="6" fillId="2" borderId="9" xfId="0" quotePrefix="1" applyFont="1" applyFill="1" applyBorder="1" applyAlignment="1" applyProtection="1">
      <alignment horizontal="right"/>
    </xf>
    <xf numFmtId="0" fontId="6" fillId="2" borderId="13" xfId="0" quotePrefix="1" applyFont="1" applyFill="1" applyBorder="1" applyAlignment="1" applyProtection="1">
      <alignment horizontal="right"/>
    </xf>
    <xf numFmtId="3" fontId="47" fillId="2" borderId="70" xfId="0" applyNumberFormat="1" applyFont="1" applyFill="1" applyBorder="1" applyAlignment="1" applyProtection="1">
      <alignment horizontal="center"/>
      <protection locked="0"/>
    </xf>
    <xf numFmtId="3" fontId="47" fillId="2" borderId="9" xfId="0" applyNumberFormat="1" applyFont="1" applyFill="1" applyBorder="1" applyAlignment="1" applyProtection="1">
      <alignment horizontal="center"/>
      <protection locked="0"/>
    </xf>
    <xf numFmtId="3" fontId="47" fillId="2" borderId="13" xfId="0" applyNumberFormat="1" applyFont="1" applyFill="1" applyBorder="1" applyAlignment="1" applyProtection="1">
      <alignment horizontal="center"/>
      <protection locked="0"/>
    </xf>
    <xf numFmtId="164" fontId="50" fillId="2" borderId="17" xfId="0" applyNumberFormat="1" applyFont="1" applyFill="1" applyBorder="1" applyAlignment="1" applyProtection="1">
      <alignment horizontal="center" vertical="center" wrapText="1"/>
    </xf>
    <xf numFmtId="164" fontId="50" fillId="2" borderId="18" xfId="0" applyNumberFormat="1" applyFont="1" applyFill="1" applyBorder="1" applyAlignment="1" applyProtection="1">
      <alignment horizontal="center" vertical="center" wrapText="1"/>
    </xf>
    <xf numFmtId="0" fontId="47" fillId="11" borderId="40" xfId="0" quotePrefix="1" applyFont="1" applyFill="1" applyBorder="1" applyAlignment="1" applyProtection="1">
      <alignment horizontal="left" vertical="center" wrapText="1"/>
    </xf>
    <xf numFmtId="0" fontId="47" fillId="11" borderId="38" xfId="0" quotePrefix="1" applyFont="1" applyFill="1" applyBorder="1" applyAlignment="1" applyProtection="1">
      <alignment horizontal="left" vertical="center" wrapText="1"/>
    </xf>
    <xf numFmtId="0" fontId="47" fillId="11" borderId="64" xfId="0" quotePrefix="1" applyFont="1" applyFill="1" applyBorder="1" applyAlignment="1" applyProtection="1">
      <alignment horizontal="left" vertical="center" wrapText="1"/>
    </xf>
    <xf numFmtId="0" fontId="47" fillId="0" borderId="40" xfId="0" applyFont="1" applyFill="1" applyBorder="1" applyAlignment="1" applyProtection="1">
      <alignment horizontal="left" vertical="center"/>
    </xf>
    <xf numFmtId="0" fontId="47" fillId="0" borderId="38" xfId="0" applyFont="1" applyFill="1" applyBorder="1" applyAlignment="1" applyProtection="1">
      <alignment horizontal="left" vertical="center"/>
    </xf>
    <xf numFmtId="0" fontId="47" fillId="0" borderId="64" xfId="0" applyFont="1" applyFill="1" applyBorder="1" applyAlignment="1" applyProtection="1">
      <alignment horizontal="left" vertical="center"/>
    </xf>
    <xf numFmtId="0" fontId="21" fillId="2" borderId="17" xfId="0" quotePrefix="1" applyFont="1" applyFill="1" applyBorder="1" applyAlignment="1" applyProtection="1">
      <alignment horizontal="center" vertical="center"/>
    </xf>
    <xf numFmtId="0" fontId="21" fillId="2" borderId="18" xfId="0" applyFont="1" applyFill="1" applyBorder="1" applyAlignment="1" applyProtection="1">
      <alignment horizontal="center" vertical="center"/>
    </xf>
    <xf numFmtId="0" fontId="21" fillId="2" borderId="19" xfId="0" applyFont="1" applyFill="1" applyBorder="1" applyAlignment="1" applyProtection="1">
      <alignment horizontal="center" vertical="center"/>
    </xf>
    <xf numFmtId="0" fontId="21" fillId="2" borderId="22" xfId="0" applyFont="1" applyFill="1" applyBorder="1" applyAlignment="1" applyProtection="1">
      <alignment horizontal="center" vertical="center"/>
    </xf>
    <xf numFmtId="0" fontId="21" fillId="2" borderId="0" xfId="0" applyFont="1" applyFill="1" applyBorder="1" applyAlignment="1" applyProtection="1">
      <alignment horizontal="center" vertical="center"/>
    </xf>
    <xf numFmtId="0" fontId="21" fillId="2" borderId="8" xfId="0" applyFont="1" applyFill="1" applyBorder="1" applyAlignment="1" applyProtection="1">
      <alignment horizontal="center" vertical="center"/>
    </xf>
    <xf numFmtId="0" fontId="4" fillId="2" borderId="70" xfId="0" applyFont="1" applyFill="1" applyBorder="1" applyAlignment="1" applyProtection="1">
      <alignment horizontal="center" wrapText="1"/>
    </xf>
    <xf numFmtId="0" fontId="4" fillId="2" borderId="10" xfId="0" applyFont="1" applyFill="1" applyBorder="1" applyAlignment="1" applyProtection="1">
      <alignment horizontal="center" wrapText="1"/>
    </xf>
    <xf numFmtId="14" fontId="47" fillId="0" borderId="79" xfId="0" applyNumberFormat="1" applyFont="1" applyFill="1" applyBorder="1" applyAlignment="1" applyProtection="1">
      <alignment horizontal="center"/>
      <protection locked="0"/>
    </xf>
    <xf numFmtId="14" fontId="47" fillId="0" borderId="80" xfId="0" applyNumberFormat="1" applyFont="1" applyFill="1" applyBorder="1" applyAlignment="1" applyProtection="1">
      <alignment horizontal="center"/>
      <protection locked="0"/>
    </xf>
    <xf numFmtId="0" fontId="3" fillId="2" borderId="42" xfId="0" applyFont="1" applyFill="1" applyBorder="1" applyAlignment="1" applyProtection="1">
      <alignment horizontal="center"/>
    </xf>
    <xf numFmtId="0" fontId="3" fillId="2" borderId="79" xfId="0" applyFont="1" applyFill="1" applyBorder="1" applyAlignment="1" applyProtection="1">
      <alignment horizontal="center"/>
    </xf>
    <xf numFmtId="0" fontId="53" fillId="2" borderId="40" xfId="0" applyFont="1" applyFill="1" applyBorder="1" applyAlignment="1" applyProtection="1">
      <alignment horizontal="left" vertical="center" wrapText="1"/>
    </xf>
    <xf numFmtId="0" fontId="53" fillId="2" borderId="38" xfId="0" applyFont="1" applyFill="1" applyBorder="1" applyAlignment="1" applyProtection="1">
      <alignment horizontal="left" vertical="center" wrapText="1"/>
    </xf>
    <xf numFmtId="0" fontId="53" fillId="2" borderId="41" xfId="0" applyFont="1" applyFill="1" applyBorder="1" applyAlignment="1" applyProtection="1">
      <alignment horizontal="left" vertical="center" wrapText="1"/>
    </xf>
    <xf numFmtId="0" fontId="4" fillId="11" borderId="17" xfId="0" applyFont="1" applyFill="1" applyBorder="1" applyAlignment="1" applyProtection="1">
      <alignment horizontal="left" vertical="center"/>
    </xf>
    <xf numFmtId="0" fontId="4" fillId="11" borderId="18" xfId="0" applyFont="1" applyFill="1" applyBorder="1" applyAlignment="1" applyProtection="1">
      <alignment horizontal="left" vertical="center"/>
    </xf>
    <xf numFmtId="0" fontId="4" fillId="11" borderId="27" xfId="0" applyFont="1" applyFill="1" applyBorder="1" applyAlignment="1" applyProtection="1">
      <alignment horizontal="left" vertical="center"/>
    </xf>
    <xf numFmtId="14" fontId="47" fillId="0" borderId="28" xfId="0" applyNumberFormat="1" applyFont="1" applyFill="1" applyBorder="1" applyAlignment="1" applyProtection="1">
      <alignment horizontal="center"/>
      <protection locked="0"/>
    </xf>
    <xf numFmtId="49" fontId="54" fillId="0" borderId="70" xfId="0" applyNumberFormat="1" applyFont="1" applyFill="1" applyBorder="1" applyAlignment="1" applyProtection="1">
      <alignment horizontal="center" vertical="center"/>
      <protection locked="0"/>
    </xf>
    <xf numFmtId="49" fontId="54" fillId="0" borderId="9" xfId="0" applyNumberFormat="1" applyFont="1" applyFill="1" applyBorder="1" applyAlignment="1" applyProtection="1">
      <alignment horizontal="center" vertical="center"/>
      <protection locked="0"/>
    </xf>
    <xf numFmtId="49" fontId="54" fillId="0" borderId="10" xfId="0" applyNumberFormat="1" applyFont="1" applyFill="1" applyBorder="1" applyAlignment="1" applyProtection="1">
      <alignment horizontal="center" vertical="center"/>
      <protection locked="0"/>
    </xf>
    <xf numFmtId="49" fontId="0" fillId="9" borderId="0" xfId="0" applyNumberFormat="1" applyFill="1" applyAlignment="1" applyProtection="1">
      <alignment horizontal="left"/>
    </xf>
    <xf numFmtId="0" fontId="0" fillId="9" borderId="0" xfId="0" applyFill="1" applyAlignment="1" applyProtection="1">
      <alignment horizontal="left"/>
    </xf>
    <xf numFmtId="0" fontId="55" fillId="2" borderId="40" xfId="0" applyFont="1" applyFill="1" applyBorder="1" applyAlignment="1" applyProtection="1">
      <alignment horizontal="left" vertical="center"/>
    </xf>
    <xf numFmtId="0" fontId="55" fillId="2" borderId="38" xfId="0" applyFont="1" applyFill="1" applyBorder="1" applyAlignment="1" applyProtection="1">
      <alignment horizontal="left" vertical="center"/>
    </xf>
    <xf numFmtId="0" fontId="55" fillId="2" borderId="41" xfId="0" applyFont="1" applyFill="1" applyBorder="1" applyAlignment="1" applyProtection="1">
      <alignment horizontal="left" vertical="center"/>
    </xf>
    <xf numFmtId="1" fontId="0" fillId="9" borderId="0" xfId="0" applyNumberFormat="1" applyFill="1" applyAlignment="1" applyProtection="1">
      <alignment horizontal="right"/>
    </xf>
    <xf numFmtId="0" fontId="0" fillId="9" borderId="0" xfId="0" applyFill="1" applyAlignment="1" applyProtection="1">
      <alignment horizontal="right"/>
    </xf>
    <xf numFmtId="0" fontId="47" fillId="0" borderId="40" xfId="0" applyFont="1" applyFill="1" applyBorder="1" applyAlignment="1" applyProtection="1">
      <alignment horizontal="left" vertical="center" wrapText="1"/>
      <protection locked="0"/>
    </xf>
    <xf numFmtId="0" fontId="47" fillId="0" borderId="38" xfId="0" applyFont="1" applyFill="1" applyBorder="1" applyAlignment="1" applyProtection="1">
      <alignment horizontal="left" vertical="center" wrapText="1"/>
      <protection locked="0"/>
    </xf>
    <xf numFmtId="0" fontId="47" fillId="0" borderId="9" xfId="0" applyFont="1" applyFill="1" applyBorder="1" applyAlignment="1" applyProtection="1">
      <alignment horizontal="left" vertical="center" wrapText="1"/>
      <protection locked="0"/>
    </xf>
    <xf numFmtId="0" fontId="47" fillId="0" borderId="10" xfId="0" applyFont="1" applyFill="1" applyBorder="1" applyAlignment="1" applyProtection="1">
      <alignment horizontal="left" vertical="center" wrapText="1"/>
      <protection locked="0"/>
    </xf>
    <xf numFmtId="0" fontId="0" fillId="2" borderId="14" xfId="0" applyFill="1" applyBorder="1" applyAlignment="1" applyProtection="1">
      <alignment horizontal="left"/>
    </xf>
    <xf numFmtId="0" fontId="0" fillId="2" borderId="0" xfId="0" applyFill="1" applyBorder="1" applyAlignment="1" applyProtection="1">
      <alignment horizontal="left"/>
    </xf>
    <xf numFmtId="0" fontId="0" fillId="2" borderId="8" xfId="0" applyFill="1" applyBorder="1" applyAlignment="1" applyProtection="1">
      <alignment horizontal="left"/>
    </xf>
    <xf numFmtId="0" fontId="4" fillId="2" borderId="19" xfId="0" applyNumberFormat="1" applyFont="1" applyFill="1" applyBorder="1" applyAlignment="1" applyProtection="1">
      <alignment horizontal="left" vertical="center" wrapText="1"/>
    </xf>
    <xf numFmtId="0" fontId="4" fillId="2" borderId="20" xfId="0" quotePrefix="1" applyFont="1" applyFill="1" applyBorder="1" applyAlignment="1" applyProtection="1">
      <alignment horizontal="left"/>
    </xf>
    <xf numFmtId="49" fontId="47" fillId="0" borderId="64" xfId="0" applyNumberFormat="1" applyFont="1" applyFill="1" applyBorder="1" applyAlignment="1" applyProtection="1">
      <alignment horizontal="left" vertical="center" wrapText="1"/>
    </xf>
    <xf numFmtId="0" fontId="18" fillId="2" borderId="16" xfId="0" quotePrefix="1" applyFont="1" applyFill="1" applyBorder="1" applyAlignment="1" applyProtection="1">
      <alignment horizontal="left" vertical="top" wrapText="1"/>
    </xf>
    <xf numFmtId="0" fontId="18" fillId="2" borderId="1" xfId="0" applyFont="1" applyFill="1" applyBorder="1" applyAlignment="1" applyProtection="1">
      <alignment horizontal="left" vertical="top" wrapText="1"/>
    </xf>
    <xf numFmtId="0" fontId="6" fillId="2" borderId="81" xfId="0" applyFont="1" applyFill="1" applyBorder="1" applyAlignment="1" applyProtection="1">
      <alignment horizontal="center" vertical="top" wrapText="1"/>
    </xf>
    <xf numFmtId="0" fontId="6" fillId="2" borderId="82" xfId="0" applyFont="1" applyFill="1" applyBorder="1" applyAlignment="1" applyProtection="1">
      <alignment horizontal="center" vertical="top" wrapText="1"/>
    </xf>
    <xf numFmtId="0" fontId="6" fillId="2" borderId="83" xfId="0" applyFont="1" applyFill="1" applyBorder="1" applyAlignment="1" applyProtection="1">
      <alignment horizontal="center" vertical="top" wrapText="1"/>
    </xf>
    <xf numFmtId="0" fontId="43" fillId="2" borderId="84" xfId="0" applyFont="1" applyFill="1" applyBorder="1" applyAlignment="1" applyProtection="1">
      <alignment horizontal="center" vertical="center" wrapText="1"/>
    </xf>
    <xf numFmtId="0" fontId="43" fillId="2" borderId="85" xfId="0" applyFont="1" applyFill="1" applyBorder="1" applyAlignment="1" applyProtection="1">
      <alignment horizontal="center" vertical="center" wrapText="1"/>
    </xf>
    <xf numFmtId="0" fontId="43" fillId="2" borderId="86" xfId="0" applyFont="1" applyFill="1" applyBorder="1" applyAlignment="1" applyProtection="1">
      <alignment horizontal="center" vertical="center" wrapText="1"/>
    </xf>
    <xf numFmtId="0" fontId="43" fillId="2" borderId="87" xfId="0" applyFont="1" applyFill="1" applyBorder="1" applyAlignment="1" applyProtection="1">
      <alignment horizontal="center" vertical="center" wrapText="1"/>
    </xf>
    <xf numFmtId="0" fontId="43" fillId="2" borderId="88" xfId="0" applyFont="1" applyFill="1" applyBorder="1" applyAlignment="1" applyProtection="1">
      <alignment horizontal="center" vertical="center" wrapText="1"/>
    </xf>
    <xf numFmtId="0" fontId="43" fillId="2" borderId="89" xfId="0" applyFont="1" applyFill="1" applyBorder="1" applyAlignment="1" applyProtection="1">
      <alignment horizontal="center" vertical="center" wrapText="1"/>
    </xf>
    <xf numFmtId="0" fontId="3" fillId="2" borderId="14" xfId="0" quotePrefix="1" applyFont="1" applyFill="1" applyBorder="1" applyAlignment="1" applyProtection="1">
      <alignment horizontal="center" vertical="top" wrapText="1"/>
    </xf>
    <xf numFmtId="0" fontId="3" fillId="2" borderId="66" xfId="0" applyFont="1" applyFill="1" applyBorder="1" applyAlignment="1" applyProtection="1">
      <alignment horizontal="center" vertical="top" wrapText="1"/>
    </xf>
    <xf numFmtId="0" fontId="0" fillId="2" borderId="90" xfId="0" applyFill="1" applyBorder="1" applyAlignment="1" applyProtection="1">
      <alignment horizontal="center" vertical="top" wrapText="1"/>
    </xf>
    <xf numFmtId="0" fontId="0" fillId="2" borderId="83" xfId="0" applyFill="1" applyBorder="1" applyAlignment="1" applyProtection="1">
      <alignment horizontal="center" vertical="top" wrapText="1"/>
    </xf>
    <xf numFmtId="0" fontId="0" fillId="2" borderId="50" xfId="0" applyFill="1" applyBorder="1" applyAlignment="1" applyProtection="1">
      <alignment horizontal="center" vertical="top" wrapText="1"/>
    </xf>
    <xf numFmtId="0" fontId="0" fillId="2" borderId="91" xfId="0" applyFill="1" applyBorder="1" applyAlignment="1" applyProtection="1">
      <alignment horizontal="center" vertical="top" wrapText="1"/>
    </xf>
    <xf numFmtId="0" fontId="0" fillId="2" borderId="50" xfId="0" quotePrefix="1" applyFill="1" applyBorder="1" applyAlignment="1" applyProtection="1">
      <alignment horizontal="center" vertical="top" wrapText="1"/>
    </xf>
    <xf numFmtId="49" fontId="43" fillId="2" borderId="66" xfId="0" applyNumberFormat="1" applyFont="1" applyFill="1" applyBorder="1" applyAlignment="1" applyProtection="1">
      <alignment horizontal="center" vertical="center" wrapText="1"/>
    </xf>
    <xf numFmtId="0" fontId="43" fillId="2" borderId="38" xfId="0" applyFont="1" applyFill="1" applyBorder="1" applyAlignment="1" applyProtection="1">
      <alignment horizontal="center" vertical="center" wrapText="1"/>
    </xf>
    <xf numFmtId="0" fontId="43" fillId="2" borderId="63" xfId="0" applyFont="1" applyFill="1" applyBorder="1" applyAlignment="1" applyProtection="1">
      <alignment horizontal="center" vertical="center" wrapText="1"/>
    </xf>
    <xf numFmtId="0" fontId="43" fillId="2" borderId="92" xfId="0" applyFont="1" applyFill="1" applyBorder="1" applyAlignment="1" applyProtection="1">
      <alignment horizontal="center" vertical="center" wrapText="1"/>
    </xf>
    <xf numFmtId="0" fontId="52" fillId="2" borderId="17" xfId="0" applyFont="1" applyFill="1" applyBorder="1" applyAlignment="1" applyProtection="1">
      <alignment horizontal="left" vertical="center" wrapText="1"/>
    </xf>
    <xf numFmtId="0" fontId="52" fillId="2" borderId="18" xfId="0" applyFont="1" applyFill="1" applyBorder="1" applyAlignment="1" applyProtection="1">
      <alignment horizontal="left" vertical="center" wrapText="1"/>
    </xf>
    <xf numFmtId="0" fontId="52" fillId="2" borderId="19" xfId="0" applyFont="1" applyFill="1" applyBorder="1" applyAlignment="1" applyProtection="1">
      <alignment horizontal="left" vertical="center" wrapText="1"/>
    </xf>
    <xf numFmtId="0" fontId="3" fillId="2" borderId="46" xfId="0" applyFont="1" applyFill="1" applyBorder="1" applyAlignment="1" applyProtection="1">
      <alignment horizontal="center" vertical="center" wrapText="1"/>
    </xf>
    <xf numFmtId="0" fontId="3" fillId="2" borderId="47" xfId="0" applyFont="1" applyFill="1" applyBorder="1" applyAlignment="1" applyProtection="1">
      <alignment horizontal="center" vertical="center" wrapText="1"/>
    </xf>
    <xf numFmtId="0" fontId="3" fillId="2" borderId="48" xfId="0" applyFont="1" applyFill="1" applyBorder="1" applyAlignment="1" applyProtection="1">
      <alignment horizontal="center" vertical="center" wrapText="1"/>
    </xf>
    <xf numFmtId="0" fontId="3" fillId="2" borderId="49" xfId="0" applyFont="1" applyFill="1" applyBorder="1" applyAlignment="1" applyProtection="1">
      <alignment horizontal="center" vertical="center" wrapText="1"/>
    </xf>
    <xf numFmtId="0" fontId="43" fillId="2" borderId="38" xfId="0" applyFont="1" applyFill="1" applyBorder="1" applyAlignment="1" applyProtection="1">
      <alignment horizontal="right" vertical="center" wrapText="1"/>
    </xf>
    <xf numFmtId="0" fontId="43" fillId="2" borderId="41" xfId="0" applyFont="1" applyFill="1" applyBorder="1" applyAlignment="1" applyProtection="1">
      <alignment horizontal="left" vertical="center" wrapText="1"/>
    </xf>
    <xf numFmtId="164" fontId="0" fillId="2" borderId="8" xfId="0" applyNumberFormat="1" applyFill="1" applyBorder="1" applyAlignment="1" applyProtection="1">
      <alignment horizontal="center" vertical="top" wrapText="1"/>
    </xf>
    <xf numFmtId="0" fontId="0" fillId="2" borderId="65" xfId="0" applyFill="1" applyBorder="1" applyAlignment="1" applyProtection="1">
      <alignment horizontal="center" vertical="top" wrapText="1"/>
    </xf>
    <xf numFmtId="0" fontId="1" fillId="2" borderId="25" xfId="0" quotePrefix="1" applyFont="1" applyFill="1" applyBorder="1" applyAlignment="1" applyProtection="1">
      <alignment horizontal="left" vertical="top" wrapText="1"/>
    </xf>
    <xf numFmtId="0" fontId="1" fillId="2" borderId="52" xfId="0" applyFont="1" applyFill="1" applyBorder="1" applyAlignment="1" applyProtection="1">
      <alignment horizontal="left" vertical="top" wrapText="1"/>
    </xf>
    <xf numFmtId="40" fontId="6" fillId="2" borderId="63" xfId="0" applyNumberFormat="1" applyFont="1" applyFill="1" applyBorder="1" applyAlignment="1" applyProtection="1">
      <alignment horizontal="left" vertical="center" wrapText="1"/>
    </xf>
    <xf numFmtId="40" fontId="6" fillId="0" borderId="33" xfId="0" applyNumberFormat="1" applyFont="1" applyBorder="1" applyAlignment="1" applyProtection="1">
      <alignment horizontal="left" wrapText="1"/>
    </xf>
    <xf numFmtId="164" fontId="43" fillId="2" borderId="93" xfId="0" applyNumberFormat="1" applyFont="1" applyFill="1" applyBorder="1" applyAlignment="1" applyProtection="1">
      <alignment horizontal="center" vertical="center" wrapText="1"/>
    </xf>
    <xf numFmtId="164" fontId="43" fillId="0" borderId="94" xfId="0" applyNumberFormat="1" applyFont="1" applyBorder="1" applyAlignment="1" applyProtection="1">
      <alignment wrapText="1"/>
    </xf>
    <xf numFmtId="0" fontId="5" fillId="2" borderId="24" xfId="0" applyFont="1" applyFill="1" applyBorder="1" applyAlignment="1" applyProtection="1">
      <alignment horizontal="center" vertical="top" wrapText="1"/>
    </xf>
    <xf numFmtId="0" fontId="1" fillId="2" borderId="51" xfId="0" applyFont="1" applyFill="1" applyBorder="1" applyAlignment="1" applyProtection="1">
      <alignment horizontal="center" vertical="top"/>
    </xf>
    <xf numFmtId="0" fontId="1" fillId="2" borderId="91" xfId="0" applyFont="1" applyFill="1" applyBorder="1" applyAlignment="1" applyProtection="1">
      <alignment horizontal="center" vertical="top"/>
    </xf>
    <xf numFmtId="0" fontId="1" fillId="2" borderId="84" xfId="0" quotePrefix="1" applyFont="1" applyFill="1" applyBorder="1" applyAlignment="1" applyProtection="1">
      <alignment horizontal="left" vertical="top" wrapText="1"/>
    </xf>
    <xf numFmtId="0" fontId="0" fillId="0" borderId="95" xfId="0" applyBorder="1"/>
    <xf numFmtId="0" fontId="1" fillId="2" borderId="26" xfId="0" quotePrefix="1" applyFont="1" applyFill="1" applyBorder="1" applyAlignment="1" applyProtection="1">
      <alignment horizontal="left" vertical="top" wrapText="1"/>
    </xf>
    <xf numFmtId="0" fontId="1" fillId="2" borderId="32" xfId="0" applyFont="1" applyFill="1" applyBorder="1" applyAlignment="1" applyProtection="1">
      <alignment horizontal="left" vertical="top" wrapText="1"/>
    </xf>
    <xf numFmtId="0" fontId="5" fillId="2" borderId="54" xfId="0" quotePrefix="1" applyFont="1" applyFill="1" applyBorder="1" applyAlignment="1" applyProtection="1">
      <alignment horizontal="left" vertical="top" wrapText="1"/>
    </xf>
    <xf numFmtId="0" fontId="1" fillId="2" borderId="96" xfId="0" applyFont="1" applyFill="1" applyBorder="1" applyAlignment="1" applyProtection="1">
      <alignment horizontal="left" vertical="top" wrapText="1"/>
    </xf>
    <xf numFmtId="0" fontId="1" fillId="2" borderId="25" xfId="0" applyFont="1" applyFill="1" applyBorder="1" applyAlignment="1" applyProtection="1">
      <alignment horizontal="left" vertical="top" wrapText="1"/>
    </xf>
    <xf numFmtId="0" fontId="1" fillId="2" borderId="29" xfId="0" applyFont="1" applyFill="1" applyBorder="1" applyAlignment="1" applyProtection="1">
      <alignment horizontal="left" vertical="top" wrapText="1"/>
    </xf>
    <xf numFmtId="40" fontId="6" fillId="0" borderId="0" xfId="0" applyNumberFormat="1" applyFont="1" applyFill="1" applyBorder="1" applyAlignment="1" applyProtection="1">
      <alignment horizontal="center" vertical="center" wrapText="1"/>
    </xf>
    <xf numFmtId="40" fontId="6" fillId="0" borderId="0" xfId="0" applyNumberFormat="1" applyFont="1" applyFill="1" applyBorder="1" applyAlignment="1" applyProtection="1">
      <alignment wrapText="1"/>
    </xf>
    <xf numFmtId="164" fontId="43" fillId="0" borderId="0" xfId="0" applyNumberFormat="1" applyFont="1" applyFill="1" applyBorder="1" applyAlignment="1" applyProtection="1">
      <alignment horizontal="center" vertical="center" wrapText="1"/>
    </xf>
    <xf numFmtId="164" fontId="43" fillId="0" borderId="0" xfId="0" applyNumberFormat="1" applyFont="1" applyFill="1" applyBorder="1" applyAlignment="1" applyProtection="1">
      <alignment wrapText="1"/>
    </xf>
    <xf numFmtId="1" fontId="2" fillId="0" borderId="14" xfId="0" applyNumberFormat="1" applyFont="1" applyBorder="1" applyAlignment="1" applyProtection="1">
      <alignment horizontal="right" vertical="center" wrapText="1"/>
    </xf>
    <xf numFmtId="0" fontId="2" fillId="0" borderId="0" xfId="0" applyFont="1" applyAlignment="1" applyProtection="1">
      <alignment horizontal="right" vertical="center" wrapText="1"/>
    </xf>
    <xf numFmtId="49" fontId="2" fillId="0" borderId="0" xfId="0" applyNumberFormat="1" applyFont="1" applyAlignment="1" applyProtection="1">
      <alignment horizontal="left" vertical="center" wrapText="1"/>
    </xf>
    <xf numFmtId="0" fontId="2" fillId="0" borderId="0" xfId="0" applyFont="1" applyAlignment="1" applyProtection="1">
      <alignment horizontal="left" vertical="center" wrapText="1"/>
    </xf>
    <xf numFmtId="0" fontId="0" fillId="2" borderId="97" xfId="0" quotePrefix="1" applyFill="1" applyBorder="1" applyAlignment="1" applyProtection="1">
      <alignment horizontal="center" vertical="top" wrapText="1"/>
    </xf>
    <xf numFmtId="0" fontId="0" fillId="2" borderId="98" xfId="0" applyFill="1" applyBorder="1" applyAlignment="1" applyProtection="1">
      <alignment horizontal="center" vertical="top" wrapText="1"/>
    </xf>
    <xf numFmtId="0" fontId="0" fillId="2" borderId="99" xfId="0" applyFill="1" applyBorder="1" applyAlignment="1" applyProtection="1">
      <alignment horizontal="center" vertical="top" wrapText="1"/>
    </xf>
    <xf numFmtId="0" fontId="0" fillId="2" borderId="100" xfId="0" applyFill="1" applyBorder="1" applyAlignment="1" applyProtection="1">
      <alignment horizontal="center" vertical="top" wrapText="1"/>
    </xf>
    <xf numFmtId="0" fontId="6" fillId="2" borderId="17" xfId="0" applyFont="1" applyFill="1" applyBorder="1" applyAlignment="1" applyProtection="1">
      <alignment horizontal="center" vertical="top" wrapText="1"/>
    </xf>
    <xf numFmtId="0" fontId="6" fillId="2" borderId="22" xfId="0" applyFont="1" applyFill="1" applyBorder="1" applyAlignment="1" applyProtection="1">
      <alignment horizontal="center" vertical="top" wrapText="1"/>
    </xf>
    <xf numFmtId="3" fontId="0" fillId="2" borderId="19" xfId="0" applyNumberFormat="1" applyFill="1" applyBorder="1" applyAlignment="1" applyProtection="1">
      <alignment horizontal="center" vertical="center" wrapText="1"/>
    </xf>
    <xf numFmtId="3" fontId="0" fillId="2" borderId="8" xfId="0" applyNumberFormat="1" applyFill="1" applyBorder="1" applyAlignment="1" applyProtection="1">
      <alignment horizontal="center" vertical="center" wrapText="1"/>
    </xf>
    <xf numFmtId="0" fontId="6" fillId="2" borderId="23" xfId="0" applyFont="1" applyFill="1" applyBorder="1" applyAlignment="1" applyProtection="1">
      <alignment horizontal="center" vertical="top" wrapText="1"/>
    </xf>
    <xf numFmtId="0" fontId="43" fillId="2" borderId="39" xfId="0" applyFont="1" applyFill="1" applyBorder="1" applyAlignment="1" applyProtection="1">
      <alignment horizontal="center" vertical="center" wrapText="1"/>
    </xf>
    <xf numFmtId="0" fontId="43" fillId="2" borderId="37" xfId="0" applyFont="1" applyFill="1" applyBorder="1" applyAlignment="1" applyProtection="1">
      <alignment horizontal="center" vertical="center" wrapText="1"/>
    </xf>
    <xf numFmtId="0" fontId="43" fillId="2" borderId="101" xfId="0" applyFont="1" applyFill="1" applyBorder="1" applyAlignment="1" applyProtection="1">
      <alignment horizontal="center" vertical="center" wrapText="1"/>
    </xf>
    <xf numFmtId="0" fontId="52" fillId="2" borderId="70" xfId="0" applyFont="1" applyFill="1" applyBorder="1" applyAlignment="1" applyProtection="1">
      <alignment horizontal="left" vertical="top" wrapText="1"/>
    </xf>
    <xf numFmtId="0" fontId="52" fillId="2" borderId="9" xfId="0" applyFont="1" applyFill="1" applyBorder="1" applyAlignment="1" applyProtection="1">
      <alignment horizontal="left" vertical="top" wrapText="1"/>
    </xf>
    <xf numFmtId="0" fontId="52" fillId="2" borderId="10" xfId="0" applyFont="1" applyFill="1" applyBorder="1" applyAlignment="1" applyProtection="1">
      <alignment horizontal="left" vertical="top" wrapText="1"/>
    </xf>
    <xf numFmtId="0" fontId="1" fillId="2" borderId="54" xfId="0" quotePrefix="1" applyFont="1" applyFill="1" applyBorder="1" applyAlignment="1" applyProtection="1">
      <alignment horizontal="left" vertical="top" wrapText="1"/>
    </xf>
    <xf numFmtId="0" fontId="1" fillId="2" borderId="25" xfId="0" applyFont="1" applyFill="1" applyBorder="1" applyAlignment="1" applyProtection="1">
      <alignment horizontal="center" vertical="top"/>
    </xf>
    <xf numFmtId="0" fontId="1" fillId="2" borderId="26" xfId="0" applyFont="1" applyFill="1" applyBorder="1" applyAlignment="1" applyProtection="1">
      <alignment horizontal="center" vertical="top"/>
    </xf>
    <xf numFmtId="0" fontId="6" fillId="2" borderId="62" xfId="0" applyFont="1" applyFill="1" applyBorder="1" applyAlignment="1" applyProtection="1">
      <alignment horizontal="center" vertical="top" wrapText="1"/>
    </xf>
    <xf numFmtId="0" fontId="6" fillId="2" borderId="1" xfId="0" applyFont="1" applyFill="1" applyBorder="1" applyAlignment="1" applyProtection="1">
      <alignment horizontal="center" vertical="top" wrapText="1"/>
    </xf>
    <xf numFmtId="0" fontId="6" fillId="2" borderId="11" xfId="0" applyFont="1" applyFill="1" applyBorder="1" applyAlignment="1" applyProtection="1">
      <alignment horizontal="center" vertical="top" wrapText="1"/>
    </xf>
    <xf numFmtId="0" fontId="43" fillId="2" borderId="24" xfId="0" applyFont="1" applyFill="1" applyBorder="1" applyAlignment="1" applyProtection="1">
      <alignment horizontal="center" vertical="center" wrapText="1"/>
    </xf>
    <xf numFmtId="0" fontId="43" fillId="2" borderId="25" xfId="0" applyFont="1" applyFill="1" applyBorder="1" applyAlignment="1" applyProtection="1">
      <alignment horizontal="center" vertical="center" wrapText="1"/>
    </xf>
    <xf numFmtId="0" fontId="43" fillId="2" borderId="26" xfId="0" applyFont="1" applyFill="1" applyBorder="1" applyAlignment="1" applyProtection="1">
      <alignment horizontal="center" vertical="center" wrapText="1"/>
    </xf>
    <xf numFmtId="0" fontId="3" fillId="2" borderId="44" xfId="0" applyFont="1" applyFill="1" applyBorder="1" applyAlignment="1" applyProtection="1">
      <alignment horizontal="center" vertical="center" wrapText="1"/>
    </xf>
    <xf numFmtId="0" fontId="3" fillId="2" borderId="53" xfId="0" applyFont="1" applyFill="1" applyBorder="1" applyAlignment="1" applyProtection="1">
      <alignment horizontal="center" vertical="center" wrapText="1"/>
    </xf>
    <xf numFmtId="0" fontId="3" fillId="2" borderId="21" xfId="0" quotePrefix="1" applyFont="1" applyFill="1" applyBorder="1" applyAlignment="1" applyProtection="1">
      <alignment horizontal="center" vertical="top" wrapText="1"/>
    </xf>
    <xf numFmtId="0" fontId="3" fillId="2" borderId="67" xfId="0" applyFont="1" applyFill="1" applyBorder="1" applyAlignment="1" applyProtection="1">
      <alignment horizontal="center" vertical="top" wrapText="1"/>
    </xf>
    <xf numFmtId="0" fontId="1" fillId="2" borderId="24" xfId="0" quotePrefix="1" applyFont="1" applyFill="1" applyBorder="1" applyAlignment="1" applyProtection="1">
      <alignment horizontal="left" vertical="top" wrapText="1"/>
    </xf>
    <xf numFmtId="0" fontId="1" fillId="2" borderId="31" xfId="0" applyFont="1" applyFill="1" applyBorder="1" applyAlignment="1" applyProtection="1">
      <alignment horizontal="left" vertical="top" wrapText="1"/>
    </xf>
    <xf numFmtId="0" fontId="1" fillId="2" borderId="56" xfId="0" quotePrefix="1" applyFont="1" applyFill="1" applyBorder="1" applyAlignment="1" applyProtection="1">
      <alignment horizontal="left" vertical="top" wrapText="1"/>
    </xf>
    <xf numFmtId="0" fontId="1" fillId="2" borderId="102" xfId="0" applyFont="1" applyFill="1" applyBorder="1" applyAlignment="1" applyProtection="1">
      <alignment horizontal="left" vertical="top" wrapText="1"/>
    </xf>
    <xf numFmtId="0" fontId="5" fillId="2" borderId="24" xfId="0" quotePrefix="1" applyFont="1" applyFill="1" applyBorder="1" applyAlignment="1" applyProtection="1">
      <alignment horizontal="left" vertical="top" wrapText="1"/>
    </xf>
    <xf numFmtId="0" fontId="3" fillId="2" borderId="103" xfId="0" applyFont="1" applyFill="1" applyBorder="1" applyAlignment="1" applyProtection="1">
      <alignment horizontal="center" vertical="center" wrapText="1"/>
    </xf>
    <xf numFmtId="0" fontId="5" fillId="0" borderId="0" xfId="0" applyFont="1" applyAlignment="1" applyProtection="1">
      <alignment horizontal="left" vertical="top" wrapText="1"/>
    </xf>
    <xf numFmtId="0" fontId="7" fillId="0" borderId="0" xfId="0" applyFont="1" applyFill="1" applyBorder="1" applyAlignment="1" applyProtection="1">
      <alignment horizontal="left" vertical="center" wrapText="1"/>
      <protection hidden="1"/>
    </xf>
    <xf numFmtId="14" fontId="7" fillId="0" borderId="0" xfId="0" applyNumberFormat="1" applyFont="1" applyFill="1" applyBorder="1" applyAlignment="1" applyProtection="1">
      <alignment horizontal="left" vertical="center" wrapText="1"/>
      <protection hidden="1"/>
    </xf>
    <xf numFmtId="0" fontId="7" fillId="0" borderId="0" xfId="0" applyFont="1" applyFill="1" applyBorder="1" applyAlignment="1" applyProtection="1">
      <alignment horizontal="left"/>
      <protection hidden="1"/>
    </xf>
    <xf numFmtId="0" fontId="15" fillId="0" borderId="0" xfId="0" applyFont="1" applyBorder="1" applyAlignment="1" applyProtection="1">
      <alignment horizontal="center"/>
    </xf>
    <xf numFmtId="0" fontId="4" fillId="0" borderId="0" xfId="0" quotePrefix="1" applyFont="1" applyFill="1" applyBorder="1" applyAlignment="1" applyProtection="1">
      <alignment horizontal="left"/>
      <protection hidden="1"/>
    </xf>
    <xf numFmtId="0" fontId="4" fillId="0" borderId="0" xfId="0" applyFont="1" applyFill="1" applyBorder="1" applyAlignment="1" applyProtection="1">
      <alignment horizontal="left"/>
      <protection hidden="1"/>
    </xf>
  </cellXfs>
  <cellStyles count="3">
    <cellStyle name="Hyperlink" xfId="1" builtinId="8"/>
    <cellStyle name="Standard" xfId="0" builtinId="0"/>
    <cellStyle name="Standard 2 2" xfId="2"/>
  </cellStyles>
  <dxfs count="23">
    <dxf>
      <fill>
        <patternFill>
          <bgColor theme="0" tint="-0.24994659260841701"/>
        </patternFill>
      </fill>
    </dxf>
    <dxf>
      <fill>
        <patternFill>
          <bgColor theme="0" tint="-0.24994659260841701"/>
        </patternFill>
      </fill>
    </dxf>
    <dxf>
      <fill>
        <patternFill>
          <bgColor theme="0" tint="-0.24994659260841701"/>
        </patternFill>
      </fill>
    </dxf>
    <dxf>
      <fill>
        <patternFill patternType="none">
          <bgColor indexed="65"/>
        </patternFill>
      </fill>
    </dxf>
    <dxf>
      <fill>
        <patternFill patternType="solid">
          <bgColor indexed="22"/>
        </patternFill>
      </fill>
      <border>
        <left/>
        <right/>
        <top/>
        <bottom/>
      </border>
    </dxf>
    <dxf>
      <fill>
        <patternFill patternType="none">
          <bgColor indexed="65"/>
        </patternFill>
      </fill>
    </dxf>
    <dxf>
      <fill>
        <patternFill patternType="solid">
          <bgColor indexed="22"/>
        </patternFill>
      </fill>
    </dxf>
    <dxf>
      <fill>
        <patternFill patternType="solid">
          <bgColor indexed="22"/>
        </patternFill>
      </fill>
    </dxf>
    <dxf>
      <fill>
        <patternFill patternType="solid">
          <bgColor indexed="22"/>
        </patternFill>
      </fill>
    </dxf>
    <dxf>
      <fill>
        <patternFill patternType="none">
          <bgColor indexed="65"/>
        </patternFill>
      </fill>
    </dxf>
    <dxf>
      <fill>
        <patternFill>
          <bgColor theme="0" tint="-0.24994659260841701"/>
        </patternFill>
      </fill>
    </dxf>
    <dxf>
      <fill>
        <patternFill patternType="solid">
          <bgColor indexed="22"/>
        </patternFill>
      </fill>
      <border>
        <left/>
        <right/>
        <top/>
        <bottom/>
      </border>
    </dxf>
    <dxf>
      <border>
        <left/>
        <right/>
        <top/>
        <bottom/>
      </border>
    </dxf>
    <dxf>
      <fill>
        <patternFill patternType="none">
          <bgColor indexed="65"/>
        </patternFill>
      </fill>
      <border>
        <left/>
        <right/>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patternType="none">
          <bgColor indexed="65"/>
        </patternFill>
      </fill>
      <border>
        <left/>
        <right/>
        <top/>
        <bottom/>
      </border>
    </dxf>
    <dxf>
      <fill>
        <patternFill>
          <bgColor indexed="22"/>
        </patternFill>
      </fill>
    </dxf>
    <dxf>
      <fill>
        <patternFill>
          <bgColor indexed="22"/>
        </patternFill>
      </fill>
    </dxf>
    <dxf>
      <font>
        <color rgb="FFFF0000"/>
      </font>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34</xdr:col>
          <xdr:colOff>47625</xdr:colOff>
          <xdr:row>0</xdr:row>
          <xdr:rowOff>0</xdr:rowOff>
        </xdr:from>
        <xdr:to>
          <xdr:col>34</xdr:col>
          <xdr:colOff>47625</xdr:colOff>
          <xdr:row>0</xdr:row>
          <xdr:rowOff>0</xdr:rowOff>
        </xdr:to>
        <xdr:sp macro="" textlink="">
          <xdr:nvSpPr>
            <xdr:cNvPr id="3073" name="Button 1" hidden="1">
              <a:extLst>
                <a:ext uri="{63B3BB69-23CF-44E3-9099-C40C66FF867C}">
                  <a14:compatExt spid="_x0000_s3073"/>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34</xdr:col>
          <xdr:colOff>47625</xdr:colOff>
          <xdr:row>0</xdr:row>
          <xdr:rowOff>0</xdr:rowOff>
        </xdr:from>
        <xdr:to>
          <xdr:col>34</xdr:col>
          <xdr:colOff>47625</xdr:colOff>
          <xdr:row>0</xdr:row>
          <xdr:rowOff>0</xdr:rowOff>
        </xdr:to>
        <xdr:sp macro="" textlink="">
          <xdr:nvSpPr>
            <xdr:cNvPr id="3074" name="Button 2" hidden="1">
              <a:extLst>
                <a:ext uri="{63B3BB69-23CF-44E3-9099-C40C66FF867C}">
                  <a14:compatExt spid="_x0000_s3074"/>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34</xdr:col>
          <xdr:colOff>47625</xdr:colOff>
          <xdr:row>0</xdr:row>
          <xdr:rowOff>0</xdr:rowOff>
        </xdr:from>
        <xdr:to>
          <xdr:col>34</xdr:col>
          <xdr:colOff>47625</xdr:colOff>
          <xdr:row>0</xdr:row>
          <xdr:rowOff>0</xdr:rowOff>
        </xdr:to>
        <xdr:sp macro="" textlink="">
          <xdr:nvSpPr>
            <xdr:cNvPr id="3075" name="Button 3" hidden="1">
              <a:extLst>
                <a:ext uri="{63B3BB69-23CF-44E3-9099-C40C66FF867C}">
                  <a14:compatExt spid="_x0000_s3075"/>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34</xdr:col>
          <xdr:colOff>47625</xdr:colOff>
          <xdr:row>0</xdr:row>
          <xdr:rowOff>0</xdr:rowOff>
        </xdr:from>
        <xdr:to>
          <xdr:col>34</xdr:col>
          <xdr:colOff>47625</xdr:colOff>
          <xdr:row>0</xdr:row>
          <xdr:rowOff>0</xdr:rowOff>
        </xdr:to>
        <xdr:sp macro="" textlink="">
          <xdr:nvSpPr>
            <xdr:cNvPr id="3076" name="Button 4" hidden="1">
              <a:extLst>
                <a:ext uri="{63B3BB69-23CF-44E3-9099-C40C66FF867C}">
                  <a14:compatExt spid="_x0000_s3076"/>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34</xdr:col>
          <xdr:colOff>47625</xdr:colOff>
          <xdr:row>0</xdr:row>
          <xdr:rowOff>0</xdr:rowOff>
        </xdr:from>
        <xdr:to>
          <xdr:col>34</xdr:col>
          <xdr:colOff>47625</xdr:colOff>
          <xdr:row>0</xdr:row>
          <xdr:rowOff>0</xdr:rowOff>
        </xdr:to>
        <xdr:sp macro="" textlink="">
          <xdr:nvSpPr>
            <xdr:cNvPr id="3077" name="Button 5" hidden="1">
              <a:extLst>
                <a:ext uri="{63B3BB69-23CF-44E3-9099-C40C66FF867C}">
                  <a14:compatExt spid="_x0000_s3077"/>
                </a:ext>
              </a:extLst>
            </xdr:cNvPr>
            <xdr:cNvSpPr/>
          </xdr:nvSpPr>
          <xdr:spPr>
            <a:xfrm>
              <a:off x="0" y="0"/>
              <a:ext cx="0" cy="0"/>
            </a:xfrm>
            <a:prstGeom prst="rect">
              <a:avLst/>
            </a:prstGeom>
          </xdr:spPr>
          <xdr:txBody>
            <a:bodyPr vertOverflow="clip" wrap="square" lIns="27432" tIns="22860" rIns="27432" bIns="22860" anchor="ctr" upright="1"/>
            <a:lstStyle/>
            <a:p>
              <a:pPr algn="ctr" rtl="0">
                <a:defRPr sz="1000"/>
              </a:pPr>
              <a:r>
                <a:rPr lang="de-DE" sz="1000" b="1" i="1" u="none" strike="noStrike" baseline="0">
                  <a:solidFill>
                    <a:srgbClr val="339966"/>
                  </a:solidFill>
                  <a:latin typeface="Arial"/>
                  <a:cs typeface="Arial"/>
                </a:rPr>
                <a:t>zurück zur Auswahl</a:t>
              </a:r>
            </a:p>
          </xdr:txBody>
        </xdr:sp>
        <xdr:clientData fPrintsWithSheet="0"/>
      </xdr:twoCellAnchor>
    </mc:Choice>
    <mc:Fallback/>
  </mc:AlternateContent>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ctrlProp" Target="../ctrlProps/ctrlProp1.xml"/><Relationship Id="rId7" Type="http://schemas.openxmlformats.org/officeDocument/2006/relationships/ctrlProp" Target="../ctrlProps/ctrlProp5.xml"/><Relationship Id="rId2" Type="http://schemas.openxmlformats.org/officeDocument/2006/relationships/vmlDrawing" Target="../drawings/vmlDrawing1.vml"/><Relationship Id="rId1" Type="http://schemas.openxmlformats.org/officeDocument/2006/relationships/drawing" Target="../drawings/drawing1.xml"/><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pageSetUpPr fitToPage="1"/>
  </sheetPr>
  <dimension ref="A1:AL240"/>
  <sheetViews>
    <sheetView showGridLines="0" showZeros="0" tabSelected="1" zoomScale="115" workbookViewId="0">
      <selection activeCell="A6" sqref="A6:D6"/>
    </sheetView>
  </sheetViews>
  <sheetFormatPr baseColWidth="10" defaultColWidth="4.7109375" defaultRowHeight="12.75" x14ac:dyDescent="0.2"/>
  <cols>
    <col min="1" max="5" width="4.7109375" style="1" customWidth="1"/>
    <col min="6" max="6" width="6.7109375" style="1" customWidth="1"/>
    <col min="7" max="9" width="4.7109375" style="1" customWidth="1"/>
    <col min="10" max="10" width="5.28515625" style="1" customWidth="1"/>
    <col min="11" max="18" width="4.7109375" style="1" customWidth="1"/>
    <col min="19" max="19" width="5.7109375" style="1" customWidth="1"/>
    <col min="20" max="20" width="5.85546875" style="1" customWidth="1"/>
    <col min="21" max="29" width="4.7109375" style="1" customWidth="1"/>
    <col min="30" max="30" width="9.7109375" style="1" customWidth="1"/>
    <col min="31" max="31" width="10.140625" style="1" customWidth="1"/>
    <col min="32" max="37" width="4.7109375" style="1"/>
    <col min="38" max="38" width="4.7109375" style="1" hidden="1" customWidth="1"/>
    <col min="39" max="16384" width="4.7109375" style="1"/>
  </cols>
  <sheetData>
    <row r="1" spans="1:38" ht="18" customHeight="1" thickBot="1" x14ac:dyDescent="0.25">
      <c r="A1" s="79" t="s">
        <v>7</v>
      </c>
      <c r="B1" s="16"/>
      <c r="C1" s="16"/>
      <c r="D1" s="16"/>
      <c r="E1" s="16"/>
      <c r="F1" s="16"/>
      <c r="G1" s="16"/>
      <c r="H1" s="16"/>
      <c r="I1" s="16"/>
      <c r="J1" s="16"/>
      <c r="K1" s="16"/>
      <c r="L1" s="16"/>
      <c r="M1" s="16"/>
      <c r="N1" s="16"/>
      <c r="O1" s="16"/>
      <c r="P1" s="16"/>
      <c r="Q1" s="16"/>
      <c r="R1" s="16"/>
      <c r="S1" s="16"/>
      <c r="T1" s="16"/>
      <c r="U1" s="16"/>
      <c r="V1" s="16"/>
      <c r="W1" s="16"/>
      <c r="X1" s="16"/>
      <c r="Y1" s="16"/>
      <c r="Z1" s="16"/>
      <c r="AA1" s="16"/>
      <c r="AB1" s="16"/>
      <c r="AC1" s="16"/>
      <c r="AD1" s="16"/>
      <c r="AE1" s="16"/>
      <c r="AF1" s="16"/>
      <c r="AG1" s="16"/>
      <c r="AH1" s="16"/>
      <c r="AI1" s="16"/>
      <c r="AJ1" s="16"/>
      <c r="AK1" s="16"/>
    </row>
    <row r="2" spans="1:38" s="10" customFormat="1" ht="70.5" customHeight="1" x14ac:dyDescent="0.2">
      <c r="A2" s="298" t="s">
        <v>102</v>
      </c>
      <c r="B2" s="299"/>
      <c r="C2" s="299"/>
      <c r="D2" s="299"/>
      <c r="E2" s="299"/>
      <c r="F2" s="299"/>
      <c r="G2" s="299"/>
      <c r="H2" s="299"/>
      <c r="I2" s="299"/>
      <c r="J2" s="299"/>
      <c r="K2" s="299"/>
      <c r="L2" s="299"/>
      <c r="M2" s="299"/>
      <c r="N2" s="299"/>
      <c r="O2" s="299"/>
      <c r="P2" s="299"/>
      <c r="Q2" s="299"/>
      <c r="R2" s="299"/>
      <c r="S2" s="299"/>
      <c r="T2" s="299"/>
      <c r="U2" s="299"/>
      <c r="V2" s="299"/>
      <c r="W2" s="299"/>
      <c r="X2" s="299"/>
      <c r="Y2" s="299"/>
      <c r="Z2" s="299"/>
      <c r="AA2" s="299"/>
      <c r="AB2" s="299"/>
      <c r="AC2" s="299"/>
      <c r="AD2" s="300"/>
      <c r="AE2" s="80"/>
      <c r="AF2" s="80"/>
      <c r="AG2" s="80"/>
      <c r="AH2" s="80"/>
      <c r="AI2" s="80"/>
      <c r="AJ2" s="80"/>
      <c r="AK2" s="80"/>
    </row>
    <row r="3" spans="1:38" s="10" customFormat="1" ht="35.1" customHeight="1" x14ac:dyDescent="0.2">
      <c r="A3" s="302" t="s">
        <v>230</v>
      </c>
      <c r="B3" s="303"/>
      <c r="C3" s="303"/>
      <c r="D3" s="303"/>
      <c r="E3" s="303"/>
      <c r="F3" s="303"/>
      <c r="G3" s="303"/>
      <c r="H3" s="303"/>
      <c r="I3" s="303"/>
      <c r="J3" s="303"/>
      <c r="K3" s="303"/>
      <c r="L3" s="303"/>
      <c r="M3" s="303"/>
      <c r="N3" s="303"/>
      <c r="O3" s="303"/>
      <c r="P3" s="303"/>
      <c r="Q3" s="303"/>
      <c r="R3" s="303"/>
      <c r="S3" s="303"/>
      <c r="T3" s="303"/>
      <c r="U3" s="303"/>
      <c r="V3" s="303"/>
      <c r="W3" s="303"/>
      <c r="X3" s="303"/>
      <c r="Y3" s="303"/>
      <c r="Z3" s="303"/>
      <c r="AA3" s="303"/>
      <c r="AB3" s="303"/>
      <c r="AC3" s="303"/>
      <c r="AD3" s="304"/>
      <c r="AE3" s="80"/>
      <c r="AF3" s="80"/>
      <c r="AG3" s="80"/>
      <c r="AH3" s="80"/>
      <c r="AI3" s="80"/>
      <c r="AJ3" s="80"/>
      <c r="AK3" s="80"/>
    </row>
    <row r="4" spans="1:38" s="10" customFormat="1" ht="27" customHeight="1" thickBot="1" x14ac:dyDescent="0.25">
      <c r="A4" s="271"/>
      <c r="B4" s="272"/>
      <c r="C4" s="272"/>
      <c r="D4" s="272"/>
      <c r="E4" s="272"/>
      <c r="F4" s="272"/>
      <c r="G4" s="272"/>
      <c r="H4" s="272"/>
      <c r="I4" s="272"/>
      <c r="J4" s="272"/>
      <c r="K4" s="272"/>
      <c r="L4" s="272"/>
      <c r="M4" s="272"/>
      <c r="N4" s="272"/>
      <c r="O4" s="272"/>
      <c r="P4" s="272"/>
      <c r="Q4" s="272"/>
      <c r="R4" s="272"/>
      <c r="S4" s="348" t="str">
        <f>IF(AL7="1",IF(AL6=22,"","Bitte überprüfen Sie die von Ihnen erfasste IBAN. Eine inländische IBAN hat grundsätzlich 22 Stellen."),"")</f>
        <v/>
      </c>
      <c r="T4" s="349"/>
      <c r="U4" s="349"/>
      <c r="V4" s="349"/>
      <c r="W4" s="349"/>
      <c r="X4" s="349"/>
      <c r="Y4" s="349"/>
      <c r="Z4" s="349"/>
      <c r="AA4" s="349"/>
      <c r="AB4" s="349"/>
      <c r="AC4" s="349"/>
      <c r="AD4" s="350"/>
      <c r="AE4" s="80"/>
      <c r="AF4" s="80"/>
      <c r="AG4" s="80"/>
      <c r="AH4" s="80"/>
      <c r="AI4" s="80"/>
      <c r="AJ4" s="80"/>
      <c r="AK4" s="80"/>
    </row>
    <row r="5" spans="1:38" s="274" customFormat="1" ht="23.25" customHeight="1" x14ac:dyDescent="0.2">
      <c r="A5" s="305" t="s">
        <v>8</v>
      </c>
      <c r="B5" s="306"/>
      <c r="C5" s="306"/>
      <c r="D5" s="307"/>
      <c r="E5" s="308" t="s">
        <v>0</v>
      </c>
      <c r="F5" s="306"/>
      <c r="G5" s="306"/>
      <c r="H5" s="306"/>
      <c r="I5" s="307"/>
      <c r="J5" s="309" t="s">
        <v>125</v>
      </c>
      <c r="K5" s="309"/>
      <c r="L5" s="309"/>
      <c r="M5" s="309"/>
      <c r="N5" s="309"/>
      <c r="O5" s="295" t="s">
        <v>13</v>
      </c>
      <c r="P5" s="296"/>
      <c r="Q5" s="296"/>
      <c r="R5" s="297"/>
      <c r="S5" s="351" t="s">
        <v>189</v>
      </c>
      <c r="T5" s="352"/>
      <c r="U5" s="352"/>
      <c r="V5" s="352"/>
      <c r="W5" s="352"/>
      <c r="X5" s="352"/>
      <c r="Y5" s="352"/>
      <c r="Z5" s="353"/>
      <c r="AA5" s="354" t="s">
        <v>212</v>
      </c>
      <c r="AB5" s="355"/>
      <c r="AC5" s="355"/>
      <c r="AD5" s="356"/>
      <c r="AE5" s="273"/>
      <c r="AF5" s="273"/>
      <c r="AG5" s="273"/>
      <c r="AH5" s="273"/>
      <c r="AI5" s="273"/>
      <c r="AJ5" s="273"/>
      <c r="AK5" s="273"/>
    </row>
    <row r="6" spans="1:38" ht="19.5" customHeight="1" x14ac:dyDescent="0.2">
      <c r="A6" s="361"/>
      <c r="B6" s="310"/>
      <c r="C6" s="310"/>
      <c r="D6" s="310"/>
      <c r="E6" s="310"/>
      <c r="F6" s="310"/>
      <c r="G6" s="310"/>
      <c r="H6" s="310"/>
      <c r="I6" s="310"/>
      <c r="J6" s="301"/>
      <c r="K6" s="301"/>
      <c r="L6" s="301"/>
      <c r="M6" s="301"/>
      <c r="N6" s="301"/>
      <c r="O6" s="311"/>
      <c r="P6" s="312"/>
      <c r="Q6" s="312"/>
      <c r="R6" s="313"/>
      <c r="S6" s="311"/>
      <c r="T6" s="312"/>
      <c r="U6" s="312"/>
      <c r="V6" s="312"/>
      <c r="W6" s="312"/>
      <c r="X6" s="312"/>
      <c r="Y6" s="312"/>
      <c r="Z6" s="313"/>
      <c r="AA6" s="314"/>
      <c r="AB6" s="315"/>
      <c r="AC6" s="315"/>
      <c r="AD6" s="316"/>
      <c r="AE6" s="16"/>
      <c r="AF6" s="16"/>
      <c r="AG6" s="16"/>
      <c r="AH6" s="16"/>
      <c r="AI6" s="16"/>
      <c r="AJ6" s="16"/>
      <c r="AK6" s="16"/>
      <c r="AL6" s="275">
        <f>LEN(SUBSTITUTE(S6," ",""))</f>
        <v>0</v>
      </c>
    </row>
    <row r="7" spans="1:38" s="274" customFormat="1" ht="12.2" customHeight="1" x14ac:dyDescent="0.2">
      <c r="A7" s="345" t="s">
        <v>9</v>
      </c>
      <c r="B7" s="342"/>
      <c r="C7" s="342"/>
      <c r="D7" s="342"/>
      <c r="E7" s="342"/>
      <c r="F7" s="342"/>
      <c r="G7" s="342"/>
      <c r="H7" s="342"/>
      <c r="I7" s="342"/>
      <c r="J7" s="344" t="s">
        <v>10</v>
      </c>
      <c r="K7" s="342"/>
      <c r="L7" s="342"/>
      <c r="M7" s="343"/>
      <c r="N7" s="342" t="s">
        <v>11</v>
      </c>
      <c r="O7" s="342"/>
      <c r="P7" s="342"/>
      <c r="Q7" s="342"/>
      <c r="R7" s="343"/>
      <c r="S7" s="344" t="s">
        <v>12</v>
      </c>
      <c r="T7" s="342"/>
      <c r="U7" s="342"/>
      <c r="V7" s="342"/>
      <c r="W7" s="342"/>
      <c r="X7" s="325" t="s">
        <v>263</v>
      </c>
      <c r="Y7" s="326"/>
      <c r="Z7" s="326"/>
      <c r="AA7" s="327"/>
      <c r="AB7" s="328" t="s">
        <v>192</v>
      </c>
      <c r="AC7" s="326"/>
      <c r="AD7" s="329"/>
      <c r="AE7" s="273"/>
      <c r="AF7" s="273"/>
      <c r="AG7" s="273"/>
      <c r="AH7" s="273"/>
      <c r="AI7" s="273"/>
      <c r="AJ7" s="273"/>
      <c r="AK7" s="273"/>
      <c r="AL7" s="276" t="str">
        <f>IF(AL6&gt;0,"1","")</f>
        <v/>
      </c>
    </row>
    <row r="8" spans="1:38" s="82" customFormat="1" ht="27" customHeight="1" x14ac:dyDescent="0.2">
      <c r="A8" s="346" t="str">
        <f>Behördenstammblatt!A2</f>
        <v>Ministerium für Bildung, Wissenschaft und Kultur M-V</v>
      </c>
      <c r="B8" s="347"/>
      <c r="C8" s="347"/>
      <c r="D8" s="347"/>
      <c r="E8" s="347"/>
      <c r="F8" s="347"/>
      <c r="G8" s="347"/>
      <c r="H8" s="347"/>
      <c r="I8" s="347"/>
      <c r="J8" s="317"/>
      <c r="K8" s="318"/>
      <c r="L8" s="318"/>
      <c r="M8" s="319"/>
      <c r="N8" s="318"/>
      <c r="O8" s="318"/>
      <c r="P8" s="318"/>
      <c r="Q8" s="318"/>
      <c r="R8" s="319"/>
      <c r="S8" s="323"/>
      <c r="T8" s="324"/>
      <c r="U8" s="324"/>
      <c r="V8" s="324"/>
      <c r="W8" s="324"/>
      <c r="X8" s="311"/>
      <c r="Y8" s="312"/>
      <c r="Z8" s="312"/>
      <c r="AA8" s="312"/>
      <c r="AB8" s="320"/>
      <c r="AC8" s="321"/>
      <c r="AD8" s="322"/>
      <c r="AE8" s="81"/>
      <c r="AF8" s="81"/>
      <c r="AG8" s="81"/>
      <c r="AH8" s="81"/>
      <c r="AI8" s="81"/>
      <c r="AJ8" s="81"/>
      <c r="AK8" s="81"/>
    </row>
    <row r="9" spans="1:38" s="274" customFormat="1" ht="44.85" customHeight="1" x14ac:dyDescent="0.2">
      <c r="A9" s="338" t="s">
        <v>14</v>
      </c>
      <c r="B9" s="339"/>
      <c r="C9" s="339"/>
      <c r="D9" s="340"/>
      <c r="E9" s="341" t="s">
        <v>15</v>
      </c>
      <c r="F9" s="339"/>
      <c r="G9" s="339"/>
      <c r="H9" s="339"/>
      <c r="I9" s="344" t="s">
        <v>233</v>
      </c>
      <c r="J9" s="342"/>
      <c r="K9" s="342"/>
      <c r="L9" s="342"/>
      <c r="M9" s="342"/>
      <c r="N9" s="342"/>
      <c r="O9" s="342"/>
      <c r="P9" s="343"/>
      <c r="Q9" s="359" t="s">
        <v>231</v>
      </c>
      <c r="R9" s="339"/>
      <c r="S9" s="339"/>
      <c r="T9" s="339"/>
      <c r="U9" s="339"/>
      <c r="V9" s="339"/>
      <c r="W9" s="339"/>
      <c r="X9" s="339"/>
      <c r="Y9" s="339"/>
      <c r="Z9" s="339"/>
      <c r="AA9" s="339"/>
      <c r="AB9" s="339"/>
      <c r="AC9" s="339"/>
      <c r="AD9" s="360"/>
      <c r="AE9" s="273"/>
      <c r="AF9" s="273"/>
      <c r="AG9" s="273"/>
      <c r="AH9" s="273"/>
      <c r="AI9" s="273"/>
      <c r="AJ9" s="273"/>
      <c r="AK9" s="273"/>
    </row>
    <row r="10" spans="1:38" s="84" customFormat="1" ht="26.45" customHeight="1" thickBot="1" x14ac:dyDescent="0.25">
      <c r="A10" s="362"/>
      <c r="B10" s="331"/>
      <c r="C10" s="331"/>
      <c r="D10" s="363"/>
      <c r="E10" s="330"/>
      <c r="F10" s="331"/>
      <c r="G10" s="331"/>
      <c r="H10" s="331"/>
      <c r="I10" s="332"/>
      <c r="J10" s="333"/>
      <c r="K10" s="333"/>
      <c r="L10" s="333"/>
      <c r="M10" s="333"/>
      <c r="N10" s="333"/>
      <c r="O10" s="333"/>
      <c r="P10" s="334"/>
      <c r="Q10" s="335"/>
      <c r="R10" s="336"/>
      <c r="S10" s="336"/>
      <c r="T10" s="336"/>
      <c r="U10" s="336"/>
      <c r="V10" s="336"/>
      <c r="W10" s="336"/>
      <c r="X10" s="336"/>
      <c r="Y10" s="336"/>
      <c r="Z10" s="336"/>
      <c r="AA10" s="336"/>
      <c r="AB10" s="336"/>
      <c r="AC10" s="336"/>
      <c r="AD10" s="337"/>
      <c r="AE10" s="83"/>
      <c r="AF10" s="83"/>
      <c r="AG10" s="83"/>
      <c r="AH10" s="83"/>
      <c r="AI10" s="83"/>
      <c r="AJ10" s="83"/>
      <c r="AK10" s="83"/>
    </row>
    <row r="11" spans="1:38" s="13" customFormat="1" ht="15.75" x14ac:dyDescent="0.2">
      <c r="A11" s="85"/>
      <c r="B11" s="85"/>
      <c r="C11" s="86"/>
      <c r="D11" s="86"/>
      <c r="E11" s="86"/>
      <c r="F11" s="86"/>
      <c r="G11" s="87"/>
      <c r="H11" s="87"/>
      <c r="I11" s="87"/>
      <c r="J11" s="87"/>
      <c r="K11" s="88"/>
      <c r="L11" s="88"/>
      <c r="M11" s="88"/>
      <c r="N11" s="88"/>
      <c r="O11" s="88"/>
      <c r="P11" s="89"/>
      <c r="Q11" s="89"/>
      <c r="R11" s="89"/>
      <c r="S11" s="90"/>
      <c r="T11" s="90"/>
      <c r="U11" s="91"/>
      <c r="V11" s="91"/>
      <c r="W11" s="87"/>
      <c r="X11" s="87"/>
      <c r="Y11" s="87"/>
      <c r="Z11" s="87"/>
      <c r="AA11" s="92"/>
      <c r="AB11" s="92"/>
      <c r="AC11" s="92"/>
      <c r="AD11" s="92"/>
      <c r="AE11" s="16"/>
      <c r="AF11" s="16"/>
      <c r="AG11" s="16"/>
      <c r="AH11" s="16"/>
      <c r="AI11" s="16"/>
      <c r="AJ11" s="16"/>
      <c r="AK11" s="16"/>
    </row>
    <row r="12" spans="1:38" s="102" customFormat="1" ht="12.2" customHeight="1" x14ac:dyDescent="0.2">
      <c r="A12" s="93"/>
      <c r="B12" s="94"/>
      <c r="C12" s="95"/>
      <c r="D12" s="357" t="s">
        <v>200</v>
      </c>
      <c r="E12" s="357"/>
      <c r="F12" s="357"/>
      <c r="G12" s="357"/>
      <c r="H12" s="357"/>
      <c r="I12" s="358" t="s">
        <v>235</v>
      </c>
      <c r="J12" s="358"/>
      <c r="K12" s="358"/>
      <c r="L12" s="358"/>
      <c r="M12" s="188"/>
      <c r="N12" s="188"/>
      <c r="O12" s="188"/>
      <c r="P12" s="188"/>
      <c r="Q12" s="97"/>
      <c r="R12" s="97"/>
      <c r="S12" s="98"/>
      <c r="T12" s="98"/>
      <c r="U12" s="99"/>
      <c r="V12" s="99"/>
      <c r="W12" s="94"/>
      <c r="X12" s="94"/>
      <c r="Y12" s="94"/>
      <c r="Z12" s="94"/>
      <c r="AA12" s="100"/>
      <c r="AB12" s="100"/>
      <c r="AC12" s="100"/>
      <c r="AD12" s="100"/>
      <c r="AE12" s="101"/>
      <c r="AF12" s="101"/>
      <c r="AG12" s="101"/>
      <c r="AH12" s="101"/>
      <c r="AI12" s="101"/>
      <c r="AJ12" s="101"/>
      <c r="AK12" s="101"/>
    </row>
    <row r="13" spans="1:38" s="102" customFormat="1" ht="12" x14ac:dyDescent="0.2">
      <c r="A13" s="94"/>
      <c r="B13" s="94"/>
      <c r="C13" s="95"/>
      <c r="D13" s="95"/>
      <c r="E13" s="95"/>
      <c r="F13" s="95"/>
      <c r="G13" s="94"/>
      <c r="H13" s="94"/>
      <c r="I13" s="94"/>
      <c r="J13" s="94"/>
      <c r="K13" s="96"/>
      <c r="L13" s="96"/>
      <c r="M13" s="96"/>
      <c r="N13" s="96"/>
      <c r="O13" s="96"/>
      <c r="P13" s="97"/>
      <c r="Q13" s="97"/>
      <c r="R13" s="97"/>
      <c r="S13" s="98"/>
      <c r="T13" s="98"/>
      <c r="U13" s="99"/>
      <c r="V13" s="99"/>
      <c r="W13" s="94"/>
      <c r="X13" s="94"/>
      <c r="Y13" s="94"/>
      <c r="Z13" s="94"/>
      <c r="AA13" s="100"/>
      <c r="AB13" s="100"/>
      <c r="AC13" s="100"/>
      <c r="AD13" s="100"/>
      <c r="AE13" s="101"/>
      <c r="AF13" s="101"/>
      <c r="AG13" s="101"/>
      <c r="AH13" s="101"/>
      <c r="AI13" s="101"/>
      <c r="AJ13" s="101"/>
      <c r="AK13" s="101"/>
    </row>
    <row r="14" spans="1:38" s="102" customFormat="1" ht="12" x14ac:dyDescent="0.2">
      <c r="A14" s="94"/>
      <c r="B14" s="94"/>
      <c r="C14" s="95"/>
      <c r="D14" s="95" t="s">
        <v>18</v>
      </c>
      <c r="E14" s="95"/>
      <c r="F14" s="95"/>
      <c r="G14" s="94"/>
      <c r="H14" s="94"/>
      <c r="I14" s="94"/>
      <c r="J14" s="94"/>
      <c r="K14" s="96"/>
      <c r="L14" s="96"/>
      <c r="M14" s="96"/>
      <c r="N14" s="96"/>
      <c r="O14" s="96"/>
      <c r="P14" s="97"/>
      <c r="Q14" s="97"/>
      <c r="R14" s="97"/>
      <c r="S14" s="98"/>
      <c r="T14" s="98"/>
      <c r="U14" s="99"/>
      <c r="V14" s="99"/>
      <c r="W14" s="94"/>
      <c r="X14" s="94"/>
      <c r="Y14" s="94"/>
      <c r="Z14" s="94"/>
      <c r="AA14" s="100"/>
      <c r="AB14" s="100"/>
      <c r="AC14" s="100"/>
      <c r="AD14" s="100"/>
      <c r="AE14" s="101"/>
      <c r="AF14" s="101"/>
      <c r="AG14" s="101"/>
      <c r="AH14" s="101"/>
      <c r="AI14" s="101"/>
      <c r="AJ14" s="101"/>
      <c r="AK14" s="101"/>
    </row>
    <row r="15" spans="1:38" s="102" customFormat="1" ht="12" x14ac:dyDescent="0.2">
      <c r="A15" s="94"/>
      <c r="B15" s="94"/>
      <c r="C15" s="95"/>
      <c r="D15" s="95"/>
      <c r="E15" s="95"/>
      <c r="F15" s="95"/>
      <c r="G15" s="94"/>
      <c r="H15" s="94"/>
      <c r="I15" s="94"/>
      <c r="J15" s="94"/>
      <c r="K15" s="96"/>
      <c r="L15" s="96"/>
      <c r="M15" s="96"/>
      <c r="N15" s="96"/>
      <c r="O15" s="96"/>
      <c r="P15" s="97"/>
      <c r="Q15" s="97"/>
      <c r="R15" s="97"/>
      <c r="S15" s="98"/>
      <c r="T15" s="98"/>
      <c r="U15" s="99"/>
      <c r="V15" s="99"/>
      <c r="W15" s="94"/>
      <c r="X15" s="94"/>
      <c r="Y15" s="94"/>
      <c r="Z15" s="94"/>
      <c r="AA15" s="100"/>
      <c r="AB15" s="100"/>
      <c r="AC15" s="100"/>
      <c r="AD15" s="100"/>
      <c r="AE15" s="101"/>
      <c r="AF15" s="101"/>
      <c r="AG15" s="101"/>
      <c r="AH15" s="101"/>
      <c r="AI15" s="101"/>
      <c r="AJ15" s="101"/>
      <c r="AK15" s="101"/>
    </row>
    <row r="16" spans="1:38" s="102" customFormat="1" ht="12" x14ac:dyDescent="0.2">
      <c r="A16" s="94"/>
      <c r="B16" s="94"/>
      <c r="C16" s="95"/>
      <c r="D16" s="95"/>
      <c r="E16" s="95"/>
      <c r="F16" s="95"/>
      <c r="G16" s="94"/>
      <c r="H16" s="94"/>
      <c r="I16" s="94"/>
      <c r="J16" s="94"/>
      <c r="K16" s="96"/>
      <c r="L16" s="96"/>
      <c r="M16" s="96"/>
      <c r="N16" s="96"/>
      <c r="O16" s="96"/>
      <c r="P16" s="97"/>
      <c r="Q16" s="97"/>
      <c r="R16" s="97"/>
      <c r="S16" s="98"/>
      <c r="T16" s="98"/>
      <c r="U16" s="99"/>
      <c r="V16" s="99"/>
      <c r="W16" s="94"/>
      <c r="X16" s="94"/>
      <c r="Y16" s="94"/>
      <c r="Z16" s="94"/>
      <c r="AA16" s="100"/>
      <c r="AB16" s="100"/>
      <c r="AC16" s="100"/>
      <c r="AD16" s="100"/>
      <c r="AE16" s="101"/>
      <c r="AF16" s="101"/>
      <c r="AG16" s="101"/>
      <c r="AH16" s="101"/>
      <c r="AI16" s="101"/>
      <c r="AJ16" s="101"/>
      <c r="AK16" s="101"/>
    </row>
    <row r="17" spans="1:37" s="102" customFormat="1" ht="50.25" customHeight="1" x14ac:dyDescent="0.2">
      <c r="A17" s="94"/>
      <c r="B17" s="94"/>
      <c r="C17" s="95"/>
      <c r="D17" s="95"/>
      <c r="E17" s="95"/>
      <c r="F17" s="95"/>
      <c r="G17" s="94"/>
      <c r="H17" s="94"/>
      <c r="I17" s="94"/>
      <c r="J17" s="94"/>
      <c r="K17" s="96"/>
      <c r="L17" s="96"/>
      <c r="M17" s="96"/>
      <c r="N17" s="96"/>
      <c r="O17" s="96"/>
      <c r="P17" s="97"/>
      <c r="Q17" s="97"/>
      <c r="R17" s="97"/>
      <c r="S17" s="98"/>
      <c r="T17" s="98"/>
      <c r="U17" s="99"/>
      <c r="V17" s="99"/>
      <c r="W17" s="94"/>
      <c r="X17" s="94"/>
      <c r="Y17" s="94"/>
      <c r="Z17" s="94"/>
      <c r="AA17" s="100"/>
      <c r="AB17" s="100"/>
      <c r="AC17" s="100"/>
      <c r="AD17" s="100"/>
      <c r="AE17" s="101"/>
      <c r="AF17" s="101"/>
      <c r="AG17" s="101"/>
      <c r="AH17" s="101"/>
      <c r="AI17" s="101"/>
      <c r="AJ17" s="101"/>
      <c r="AK17" s="101"/>
    </row>
    <row r="18" spans="1:37" s="13" customFormat="1" ht="15.75" x14ac:dyDescent="0.2">
      <c r="A18" s="85"/>
      <c r="B18" s="85"/>
      <c r="C18" s="86"/>
      <c r="D18" s="86"/>
      <c r="E18" s="86"/>
      <c r="F18" s="86"/>
      <c r="G18" s="87"/>
      <c r="H18" s="87"/>
      <c r="I18" s="87"/>
      <c r="J18" s="87"/>
      <c r="K18" s="88"/>
      <c r="L18" s="88"/>
      <c r="M18" s="88"/>
      <c r="N18" s="88"/>
      <c r="O18" s="88"/>
      <c r="P18" s="89"/>
      <c r="Q18" s="89"/>
      <c r="R18" s="89"/>
      <c r="S18" s="90"/>
      <c r="T18" s="90"/>
      <c r="U18" s="91"/>
      <c r="V18" s="91"/>
      <c r="W18" s="87"/>
      <c r="X18" s="87"/>
      <c r="Y18" s="87"/>
      <c r="Z18" s="87"/>
      <c r="AA18" s="92"/>
      <c r="AB18" s="92"/>
      <c r="AC18" s="92"/>
      <c r="AD18" s="92"/>
      <c r="AE18" s="16"/>
      <c r="AF18" s="16"/>
      <c r="AG18" s="16"/>
      <c r="AH18" s="16"/>
      <c r="AI18" s="16"/>
      <c r="AJ18" s="16"/>
      <c r="AK18" s="16"/>
    </row>
    <row r="19" spans="1:37" s="13" customFormat="1" ht="15.75" x14ac:dyDescent="0.2">
      <c r="A19" s="85"/>
      <c r="B19" s="85"/>
      <c r="C19" s="86"/>
      <c r="D19" s="86"/>
      <c r="E19" s="86"/>
      <c r="F19" s="86"/>
      <c r="G19" s="87"/>
      <c r="H19" s="87"/>
      <c r="I19" s="87"/>
      <c r="J19" s="87"/>
      <c r="K19" s="88"/>
      <c r="L19" s="88"/>
      <c r="M19" s="88"/>
      <c r="N19" s="88"/>
      <c r="O19" s="88"/>
      <c r="P19" s="89"/>
      <c r="Q19" s="89"/>
      <c r="R19" s="89"/>
      <c r="S19" s="90"/>
      <c r="T19" s="90"/>
      <c r="U19" s="91"/>
      <c r="V19" s="91"/>
      <c r="W19" s="87"/>
      <c r="X19" s="87"/>
      <c r="Y19" s="87"/>
      <c r="Z19" s="87"/>
      <c r="AA19" s="92"/>
      <c r="AB19" s="92"/>
      <c r="AC19" s="92"/>
      <c r="AD19" s="92"/>
      <c r="AE19" s="16"/>
      <c r="AF19" s="16"/>
      <c r="AG19" s="16"/>
      <c r="AH19" s="16"/>
      <c r="AI19" s="16"/>
      <c r="AJ19" s="16"/>
      <c r="AK19" s="16"/>
    </row>
    <row r="20" spans="1:37" s="13" customFormat="1" ht="15.75" x14ac:dyDescent="0.2">
      <c r="A20" s="103"/>
      <c r="B20" s="103"/>
      <c r="C20" s="104"/>
      <c r="D20" s="104"/>
      <c r="E20" s="104"/>
      <c r="F20" s="104"/>
      <c r="G20" s="105"/>
      <c r="H20" s="105"/>
      <c r="I20" s="105"/>
      <c r="J20" s="105"/>
      <c r="K20" s="106"/>
      <c r="L20" s="106"/>
      <c r="M20" s="106"/>
      <c r="N20" s="106"/>
      <c r="O20" s="106"/>
      <c r="P20" s="107"/>
      <c r="Q20" s="107"/>
      <c r="R20" s="107"/>
      <c r="S20" s="108"/>
      <c r="T20" s="108"/>
      <c r="U20" s="109"/>
      <c r="V20" s="109"/>
      <c r="W20" s="105"/>
      <c r="X20" s="105"/>
      <c r="Y20" s="105"/>
      <c r="Z20" s="105"/>
      <c r="AA20" s="110"/>
      <c r="AB20" s="110"/>
      <c r="AC20" s="110"/>
      <c r="AD20" s="110"/>
    </row>
    <row r="21" spans="1:37" s="13" customFormat="1" ht="15.75" x14ac:dyDescent="0.2">
      <c r="A21" s="103"/>
      <c r="B21" s="103"/>
      <c r="C21" s="104"/>
      <c r="D21" s="104"/>
      <c r="E21" s="104"/>
      <c r="F21" s="104"/>
      <c r="G21" s="105"/>
      <c r="H21" s="105"/>
      <c r="I21" s="105"/>
      <c r="J21" s="105"/>
      <c r="K21" s="106"/>
      <c r="L21" s="106"/>
      <c r="M21" s="106"/>
      <c r="N21" s="106"/>
      <c r="O21" s="106"/>
      <c r="P21" s="107"/>
      <c r="Q21" s="107"/>
      <c r="R21" s="107"/>
      <c r="S21" s="108"/>
      <c r="T21" s="108"/>
      <c r="U21" s="109"/>
      <c r="V21" s="109"/>
      <c r="W21" s="105"/>
      <c r="X21" s="105"/>
      <c r="Y21" s="105"/>
      <c r="Z21" s="105"/>
      <c r="AA21" s="110"/>
      <c r="AB21" s="110"/>
      <c r="AC21" s="110"/>
      <c r="AD21" s="110"/>
    </row>
    <row r="22" spans="1:37" s="13" customFormat="1" ht="15.75" x14ac:dyDescent="0.2">
      <c r="A22" s="103"/>
      <c r="B22" s="103"/>
      <c r="C22" s="104"/>
      <c r="D22" s="104"/>
      <c r="E22" s="104"/>
      <c r="F22" s="104"/>
      <c r="G22" s="105"/>
      <c r="H22" s="105"/>
      <c r="I22" s="105"/>
      <c r="J22" s="105"/>
      <c r="K22" s="106"/>
      <c r="L22" s="106"/>
      <c r="M22" s="106"/>
      <c r="N22" s="106"/>
      <c r="O22" s="106"/>
      <c r="P22" s="107"/>
      <c r="Q22" s="107"/>
      <c r="R22" s="107"/>
      <c r="S22" s="108"/>
      <c r="T22" s="108"/>
      <c r="U22" s="109"/>
      <c r="V22" s="109"/>
      <c r="W22" s="105"/>
      <c r="X22" s="105"/>
      <c r="Y22" s="105"/>
      <c r="Z22" s="105"/>
      <c r="AA22" s="110"/>
      <c r="AB22" s="110"/>
      <c r="AC22" s="110"/>
      <c r="AD22" s="110"/>
    </row>
    <row r="23" spans="1:37" s="13" customFormat="1" ht="15.75" x14ac:dyDescent="0.2">
      <c r="A23" s="103"/>
      <c r="B23" s="103"/>
      <c r="C23" s="104"/>
      <c r="D23" s="104"/>
      <c r="E23" s="104"/>
      <c r="F23" s="104"/>
      <c r="G23" s="105"/>
      <c r="H23" s="105"/>
      <c r="I23" s="105"/>
      <c r="J23" s="105"/>
      <c r="K23" s="106"/>
      <c r="L23" s="106"/>
      <c r="M23" s="106"/>
      <c r="N23" s="106"/>
      <c r="O23" s="106"/>
      <c r="P23" s="107"/>
      <c r="Q23" s="107"/>
      <c r="R23" s="107"/>
      <c r="S23" s="108"/>
      <c r="T23" s="108"/>
      <c r="U23" s="109"/>
      <c r="V23" s="109"/>
      <c r="W23" s="105"/>
      <c r="X23" s="105"/>
      <c r="Y23" s="105"/>
      <c r="Z23" s="105"/>
      <c r="AA23" s="110"/>
      <c r="AB23" s="110"/>
      <c r="AC23" s="110"/>
      <c r="AD23" s="110"/>
    </row>
    <row r="24" spans="1:37" s="13" customFormat="1" ht="15.75" x14ac:dyDescent="0.2">
      <c r="A24" s="103"/>
      <c r="B24" s="103"/>
      <c r="C24" s="104"/>
      <c r="D24" s="104"/>
      <c r="E24" s="104"/>
      <c r="F24" s="104"/>
      <c r="G24" s="105"/>
      <c r="H24" s="105"/>
      <c r="I24" s="105"/>
      <c r="J24" s="105"/>
      <c r="K24" s="106"/>
      <c r="L24" s="106"/>
      <c r="M24" s="106"/>
      <c r="N24" s="106"/>
      <c r="O24" s="106"/>
      <c r="P24" s="107"/>
      <c r="Q24" s="107"/>
      <c r="R24" s="107"/>
      <c r="S24" s="108"/>
      <c r="T24" s="108"/>
      <c r="U24" s="109"/>
      <c r="V24" s="109"/>
      <c r="W24" s="105"/>
      <c r="X24" s="105"/>
      <c r="Y24" s="105"/>
      <c r="Z24" s="105"/>
      <c r="AA24" s="110"/>
      <c r="AB24" s="110"/>
      <c r="AC24" s="110"/>
      <c r="AD24" s="110"/>
    </row>
    <row r="25" spans="1:37" s="13" customFormat="1" ht="15.75" x14ac:dyDescent="0.2">
      <c r="A25" s="103"/>
      <c r="B25" s="103"/>
      <c r="C25" s="104"/>
      <c r="D25" s="104"/>
      <c r="E25" s="104"/>
      <c r="F25" s="104"/>
      <c r="G25" s="105"/>
      <c r="H25" s="105"/>
      <c r="I25" s="105"/>
      <c r="J25" s="105"/>
      <c r="K25" s="106"/>
      <c r="L25" s="106"/>
      <c r="M25" s="106"/>
      <c r="N25" s="106"/>
      <c r="O25" s="106"/>
      <c r="P25" s="107"/>
      <c r="Q25" s="107"/>
      <c r="R25" s="107"/>
      <c r="S25" s="108"/>
      <c r="T25" s="108"/>
      <c r="U25" s="109"/>
      <c r="V25" s="109"/>
      <c r="W25" s="105"/>
      <c r="X25" s="105"/>
      <c r="Y25" s="105"/>
      <c r="Z25" s="105"/>
      <c r="AA25" s="110"/>
      <c r="AB25" s="110"/>
      <c r="AC25" s="110"/>
      <c r="AD25" s="110"/>
    </row>
    <row r="26" spans="1:37" s="13" customFormat="1" ht="15.75" x14ac:dyDescent="0.2">
      <c r="A26" s="103"/>
      <c r="B26" s="103"/>
      <c r="C26" s="104"/>
      <c r="D26" s="104"/>
      <c r="E26" s="104"/>
      <c r="F26" s="104"/>
      <c r="G26" s="105"/>
      <c r="H26" s="105"/>
      <c r="I26" s="105"/>
      <c r="J26" s="105"/>
      <c r="K26" s="106"/>
      <c r="L26" s="106"/>
      <c r="M26" s="106"/>
      <c r="N26" s="106"/>
      <c r="O26" s="106"/>
      <c r="P26" s="107"/>
      <c r="Q26" s="107"/>
      <c r="R26" s="107"/>
      <c r="S26" s="108"/>
      <c r="T26" s="108"/>
      <c r="U26" s="109"/>
      <c r="V26" s="109"/>
      <c r="W26" s="105"/>
      <c r="X26" s="105"/>
      <c r="Y26" s="105"/>
      <c r="Z26" s="105"/>
      <c r="AA26" s="110"/>
      <c r="AB26" s="110"/>
      <c r="AC26" s="110"/>
      <c r="AD26" s="110"/>
    </row>
    <row r="27" spans="1:37" s="13" customFormat="1" ht="15.75" x14ac:dyDescent="0.2">
      <c r="A27" s="103"/>
      <c r="B27" s="103"/>
      <c r="C27" s="104"/>
      <c r="D27" s="104"/>
      <c r="E27" s="104"/>
      <c r="F27" s="104"/>
      <c r="G27" s="105"/>
      <c r="H27" s="105"/>
      <c r="I27" s="105"/>
      <c r="J27" s="105"/>
      <c r="K27" s="106"/>
      <c r="L27" s="106"/>
      <c r="M27" s="106"/>
      <c r="N27" s="106"/>
      <c r="O27" s="106"/>
      <c r="P27" s="107"/>
      <c r="Q27" s="107"/>
      <c r="R27" s="107"/>
      <c r="S27" s="108"/>
      <c r="T27" s="108"/>
      <c r="U27" s="109"/>
      <c r="V27" s="109"/>
      <c r="W27" s="105"/>
      <c r="X27" s="105"/>
      <c r="Y27" s="105"/>
      <c r="Z27" s="105"/>
      <c r="AA27" s="110"/>
      <c r="AB27" s="110"/>
      <c r="AC27" s="110"/>
      <c r="AD27" s="110"/>
    </row>
    <row r="28" spans="1:37" s="13" customFormat="1" ht="15.75" x14ac:dyDescent="0.2">
      <c r="A28" s="103"/>
      <c r="B28" s="103"/>
      <c r="C28" s="104"/>
      <c r="D28" s="104"/>
      <c r="E28" s="104"/>
      <c r="F28" s="104"/>
      <c r="G28" s="105"/>
      <c r="H28" s="105"/>
      <c r="I28" s="105"/>
      <c r="J28" s="105"/>
      <c r="K28" s="106"/>
      <c r="L28" s="106"/>
      <c r="M28" s="106"/>
      <c r="N28" s="106"/>
      <c r="O28" s="106"/>
      <c r="P28" s="107"/>
      <c r="Q28" s="107"/>
      <c r="R28" s="107"/>
      <c r="S28" s="108"/>
      <c r="T28" s="108"/>
      <c r="U28" s="109"/>
      <c r="V28" s="109"/>
      <c r="W28" s="105"/>
      <c r="X28" s="105"/>
      <c r="Y28" s="105"/>
      <c r="Z28" s="105"/>
      <c r="AA28" s="110"/>
      <c r="AB28" s="110"/>
      <c r="AC28" s="110"/>
      <c r="AD28" s="110"/>
    </row>
    <row r="29" spans="1:37" s="13" customFormat="1" ht="15.75" x14ac:dyDescent="0.2">
      <c r="A29" s="103"/>
      <c r="B29" s="103"/>
      <c r="C29" s="104"/>
      <c r="D29" s="104"/>
      <c r="E29" s="104"/>
      <c r="F29" s="104"/>
      <c r="G29" s="105"/>
      <c r="H29" s="105"/>
      <c r="I29" s="105"/>
      <c r="J29" s="105"/>
      <c r="K29" s="106"/>
      <c r="L29" s="106"/>
      <c r="M29" s="106"/>
      <c r="N29" s="106"/>
      <c r="O29" s="106"/>
      <c r="P29" s="107"/>
      <c r="Q29" s="107"/>
      <c r="R29" s="107"/>
      <c r="S29" s="108"/>
      <c r="T29" s="108"/>
      <c r="U29" s="109"/>
      <c r="V29" s="109"/>
      <c r="W29" s="105"/>
      <c r="X29" s="105"/>
      <c r="Y29" s="105"/>
      <c r="Z29" s="105"/>
      <c r="AA29" s="110"/>
      <c r="AB29" s="110"/>
      <c r="AC29" s="110"/>
      <c r="AD29" s="110"/>
    </row>
    <row r="30" spans="1:37" s="13" customFormat="1" ht="15.75" x14ac:dyDescent="0.2">
      <c r="A30" s="103"/>
      <c r="B30" s="103"/>
      <c r="C30" s="104"/>
      <c r="D30" s="104"/>
      <c r="E30" s="104"/>
      <c r="F30" s="104"/>
      <c r="G30" s="105"/>
      <c r="H30" s="105"/>
      <c r="I30" s="105"/>
      <c r="J30" s="105"/>
      <c r="K30" s="106"/>
      <c r="L30" s="106"/>
      <c r="M30" s="106"/>
      <c r="N30" s="106"/>
      <c r="O30" s="106"/>
      <c r="P30" s="107"/>
      <c r="Q30" s="107"/>
      <c r="R30" s="107"/>
      <c r="S30" s="108"/>
      <c r="T30" s="108"/>
      <c r="U30" s="109"/>
      <c r="V30" s="109"/>
      <c r="W30" s="105"/>
      <c r="X30" s="105"/>
      <c r="Y30" s="105"/>
      <c r="Z30" s="105"/>
      <c r="AA30" s="110"/>
      <c r="AB30" s="110"/>
      <c r="AC30" s="110"/>
      <c r="AD30" s="110"/>
    </row>
    <row r="31" spans="1:37" s="13" customFormat="1" ht="15.75" x14ac:dyDescent="0.2">
      <c r="A31" s="103"/>
      <c r="B31" s="103"/>
      <c r="C31" s="104"/>
      <c r="D31" s="104"/>
      <c r="E31" s="104"/>
      <c r="F31" s="104"/>
      <c r="G31" s="105"/>
      <c r="H31" s="105"/>
      <c r="I31" s="105"/>
      <c r="J31" s="105"/>
      <c r="K31" s="106"/>
      <c r="L31" s="106"/>
      <c r="M31" s="106"/>
      <c r="N31" s="106"/>
      <c r="O31" s="106"/>
      <c r="P31" s="107"/>
      <c r="Q31" s="107"/>
      <c r="R31" s="107"/>
      <c r="S31" s="108"/>
      <c r="T31" s="108"/>
      <c r="U31" s="109"/>
      <c r="V31" s="109"/>
      <c r="W31" s="105"/>
      <c r="X31" s="105"/>
      <c r="Y31" s="105"/>
      <c r="Z31" s="105"/>
      <c r="AA31" s="110"/>
      <c r="AB31" s="110"/>
      <c r="AC31" s="110"/>
      <c r="AD31" s="110"/>
    </row>
    <row r="32" spans="1:37" s="13" customFormat="1" ht="15.75" x14ac:dyDescent="0.2">
      <c r="A32" s="103"/>
      <c r="B32" s="103"/>
      <c r="C32" s="104"/>
      <c r="D32" s="104"/>
      <c r="E32" s="104"/>
      <c r="F32" s="104"/>
      <c r="G32" s="105"/>
      <c r="H32" s="105"/>
      <c r="I32" s="105"/>
      <c r="J32" s="105"/>
      <c r="K32" s="106"/>
      <c r="L32" s="106"/>
      <c r="M32" s="106"/>
      <c r="N32" s="106"/>
      <c r="O32" s="106"/>
      <c r="P32" s="107"/>
      <c r="Q32" s="107"/>
      <c r="R32" s="107"/>
      <c r="S32" s="108"/>
      <c r="T32" s="108"/>
      <c r="U32" s="109"/>
      <c r="V32" s="109"/>
      <c r="W32" s="105"/>
      <c r="X32" s="105"/>
      <c r="Y32" s="105"/>
      <c r="Z32" s="105"/>
      <c r="AA32" s="110"/>
      <c r="AB32" s="110"/>
      <c r="AC32" s="110"/>
      <c r="AD32" s="110"/>
    </row>
    <row r="33" spans="1:30" s="13" customFormat="1" ht="15.75" x14ac:dyDescent="0.2">
      <c r="A33" s="103"/>
      <c r="B33" s="103"/>
      <c r="C33" s="104"/>
      <c r="D33" s="104"/>
      <c r="E33" s="104"/>
      <c r="F33" s="104"/>
      <c r="G33" s="105"/>
      <c r="H33" s="105"/>
      <c r="I33" s="105"/>
      <c r="J33" s="105"/>
      <c r="K33" s="106"/>
      <c r="L33" s="106"/>
      <c r="M33" s="106"/>
      <c r="N33" s="106"/>
      <c r="O33" s="106"/>
      <c r="P33" s="107"/>
      <c r="Q33" s="107"/>
      <c r="R33" s="107"/>
      <c r="S33" s="108"/>
      <c r="T33" s="108"/>
      <c r="U33" s="109"/>
      <c r="V33" s="109"/>
      <c r="W33" s="105"/>
      <c r="X33" s="105"/>
      <c r="Y33" s="105"/>
      <c r="Z33" s="105"/>
      <c r="AA33" s="110"/>
      <c r="AB33" s="110"/>
      <c r="AC33" s="110"/>
      <c r="AD33" s="110"/>
    </row>
    <row r="34" spans="1:30" s="13" customFormat="1" ht="15.75" x14ac:dyDescent="0.2">
      <c r="A34" s="103"/>
      <c r="B34" s="103"/>
      <c r="C34" s="104"/>
      <c r="D34" s="104"/>
      <c r="E34" s="104"/>
      <c r="F34" s="104"/>
      <c r="G34" s="105"/>
      <c r="H34" s="105"/>
      <c r="I34" s="105"/>
      <c r="J34" s="105"/>
      <c r="K34" s="106"/>
      <c r="L34" s="106"/>
      <c r="M34" s="106"/>
      <c r="N34" s="106"/>
      <c r="O34" s="106"/>
      <c r="P34" s="107"/>
      <c r="Q34" s="107"/>
      <c r="R34" s="107"/>
      <c r="S34" s="108"/>
      <c r="T34" s="108"/>
      <c r="U34" s="109"/>
      <c r="V34" s="109"/>
      <c r="W34" s="105"/>
      <c r="X34" s="105"/>
      <c r="Y34" s="105"/>
      <c r="Z34" s="105"/>
      <c r="AA34" s="110"/>
      <c r="AB34" s="110"/>
      <c r="AC34" s="110"/>
      <c r="AD34" s="110"/>
    </row>
    <row r="35" spans="1:30" s="13" customFormat="1" ht="15.75" x14ac:dyDescent="0.2">
      <c r="A35" s="103"/>
      <c r="B35" s="103"/>
      <c r="C35" s="104"/>
      <c r="D35" s="104"/>
      <c r="E35" s="104"/>
      <c r="F35" s="104"/>
      <c r="G35" s="105"/>
      <c r="H35" s="105"/>
      <c r="I35" s="105"/>
      <c r="J35" s="105"/>
      <c r="K35" s="106"/>
      <c r="L35" s="106"/>
      <c r="M35" s="106"/>
      <c r="N35" s="106"/>
      <c r="O35" s="106"/>
      <c r="P35" s="107"/>
      <c r="Q35" s="107"/>
      <c r="R35" s="107"/>
      <c r="S35" s="108"/>
      <c r="T35" s="108"/>
      <c r="U35" s="109"/>
      <c r="V35" s="109"/>
      <c r="W35" s="105"/>
      <c r="X35" s="105"/>
      <c r="Y35" s="105"/>
      <c r="Z35" s="105"/>
      <c r="AA35" s="110"/>
      <c r="AB35" s="110"/>
      <c r="AC35" s="110"/>
      <c r="AD35" s="110"/>
    </row>
    <row r="36" spans="1:30" s="13" customFormat="1" ht="15.75" x14ac:dyDescent="0.2">
      <c r="A36" s="103"/>
      <c r="B36" s="103"/>
      <c r="C36" s="104"/>
      <c r="D36" s="104"/>
      <c r="E36" s="104"/>
      <c r="F36" s="104"/>
      <c r="G36" s="105"/>
      <c r="H36" s="105"/>
      <c r="I36" s="105"/>
      <c r="J36" s="105"/>
      <c r="K36" s="106"/>
      <c r="L36" s="106"/>
      <c r="M36" s="106"/>
      <c r="N36" s="106"/>
      <c r="O36" s="106"/>
      <c r="P36" s="107"/>
      <c r="Q36" s="107"/>
      <c r="R36" s="107"/>
      <c r="S36" s="108"/>
      <c r="T36" s="108"/>
      <c r="U36" s="109"/>
      <c r="V36" s="109"/>
      <c r="W36" s="105"/>
      <c r="X36" s="105"/>
      <c r="Y36" s="105"/>
      <c r="Z36" s="105"/>
      <c r="AA36" s="110"/>
      <c r="AB36" s="110"/>
      <c r="AC36" s="110"/>
      <c r="AD36" s="110"/>
    </row>
    <row r="37" spans="1:30" s="13" customFormat="1" ht="15.75" x14ac:dyDescent="0.2">
      <c r="A37" s="103"/>
      <c r="B37" s="103"/>
      <c r="C37" s="104"/>
      <c r="D37" s="104"/>
      <c r="E37" s="104"/>
      <c r="F37" s="104"/>
      <c r="G37" s="105"/>
      <c r="H37" s="105"/>
      <c r="I37" s="105"/>
      <c r="J37" s="106"/>
      <c r="K37" s="106"/>
      <c r="L37" s="106"/>
      <c r="M37" s="106"/>
      <c r="N37" s="106"/>
      <c r="O37" s="107"/>
      <c r="P37" s="107"/>
      <c r="Q37" s="107"/>
      <c r="R37" s="108"/>
      <c r="S37" s="108"/>
      <c r="T37" s="109"/>
      <c r="U37" s="109"/>
      <c r="V37" s="105"/>
      <c r="W37" s="105"/>
      <c r="X37" s="105"/>
      <c r="Y37" s="105"/>
      <c r="Z37" s="110"/>
      <c r="AA37" s="110"/>
      <c r="AB37" s="110"/>
      <c r="AC37" s="110"/>
    </row>
    <row r="38" spans="1:30" s="13" customFormat="1" ht="15.75" x14ac:dyDescent="0.2">
      <c r="A38" s="103"/>
      <c r="B38" s="103"/>
      <c r="C38" s="104"/>
      <c r="D38" s="104"/>
      <c r="E38" s="104"/>
      <c r="F38" s="104"/>
      <c r="G38" s="105"/>
      <c r="H38" s="105"/>
      <c r="I38" s="105"/>
      <c r="J38" s="105"/>
      <c r="K38" s="106"/>
      <c r="L38" s="106"/>
      <c r="M38" s="106"/>
      <c r="N38" s="106"/>
      <c r="O38" s="106"/>
      <c r="P38" s="107"/>
      <c r="Q38" s="107"/>
      <c r="R38" s="107"/>
      <c r="S38" s="108"/>
      <c r="T38" s="108"/>
      <c r="U38" s="109"/>
      <c r="V38" s="109"/>
      <c r="W38" s="105"/>
      <c r="X38" s="105"/>
      <c r="Y38" s="105"/>
      <c r="Z38" s="105"/>
      <c r="AA38" s="110"/>
      <c r="AB38" s="110"/>
      <c r="AC38" s="110"/>
      <c r="AD38" s="110"/>
    </row>
    <row r="39" spans="1:30" s="13" customFormat="1" ht="15.75" x14ac:dyDescent="0.2">
      <c r="A39" s="103"/>
      <c r="B39" s="103"/>
      <c r="C39" s="104"/>
      <c r="D39" s="104"/>
      <c r="E39" s="104"/>
      <c r="F39" s="104"/>
      <c r="G39" s="105"/>
      <c r="H39" s="105"/>
      <c r="I39" s="105"/>
      <c r="J39" s="105"/>
      <c r="K39" s="106"/>
      <c r="L39" s="106"/>
      <c r="M39" s="106"/>
      <c r="N39" s="106"/>
      <c r="O39" s="106"/>
      <c r="P39" s="107"/>
      <c r="Q39" s="107"/>
      <c r="R39" s="107"/>
      <c r="S39" s="108"/>
      <c r="T39" s="108"/>
      <c r="U39" s="109"/>
      <c r="V39" s="109"/>
      <c r="W39" s="105"/>
      <c r="X39" s="105"/>
      <c r="Y39" s="105"/>
      <c r="Z39" s="105"/>
      <c r="AA39" s="110"/>
      <c r="AB39" s="110"/>
      <c r="AC39" s="110"/>
      <c r="AD39" s="110"/>
    </row>
    <row r="40" spans="1:30" s="13" customFormat="1" ht="15.75" x14ac:dyDescent="0.2">
      <c r="A40" s="103"/>
      <c r="B40" s="103"/>
      <c r="C40" s="104"/>
      <c r="D40" s="104"/>
      <c r="E40" s="104"/>
      <c r="F40" s="104"/>
      <c r="G40" s="105"/>
      <c r="H40" s="105"/>
      <c r="I40" s="105"/>
      <c r="J40" s="105"/>
      <c r="K40" s="106"/>
      <c r="L40" s="106"/>
      <c r="M40" s="106"/>
      <c r="N40" s="106"/>
      <c r="O40" s="106"/>
      <c r="P40" s="107"/>
      <c r="Q40" s="107"/>
      <c r="R40" s="107"/>
      <c r="S40" s="108"/>
      <c r="T40" s="108"/>
      <c r="U40" s="109"/>
      <c r="V40" s="109"/>
      <c r="W40" s="105"/>
      <c r="X40" s="105"/>
      <c r="Y40" s="105"/>
      <c r="Z40" s="105"/>
      <c r="AA40" s="110"/>
      <c r="AB40" s="110"/>
      <c r="AC40" s="110"/>
      <c r="AD40" s="110"/>
    </row>
    <row r="41" spans="1:30" s="13" customFormat="1" ht="15.75" x14ac:dyDescent="0.2">
      <c r="A41" s="103"/>
      <c r="B41" s="103"/>
      <c r="C41" s="104"/>
      <c r="D41" s="104"/>
      <c r="E41" s="104"/>
      <c r="F41" s="104"/>
      <c r="G41" s="105"/>
      <c r="H41" s="105"/>
      <c r="I41" s="105"/>
      <c r="J41" s="105"/>
      <c r="K41" s="106"/>
      <c r="L41" s="106"/>
      <c r="M41" s="106"/>
      <c r="N41" s="106"/>
      <c r="O41" s="106"/>
      <c r="P41" s="107"/>
      <c r="Q41" s="107"/>
      <c r="R41" s="107"/>
      <c r="S41" s="108"/>
      <c r="T41" s="108"/>
      <c r="U41" s="109"/>
      <c r="V41" s="109"/>
      <c r="W41" s="105"/>
      <c r="X41" s="105"/>
      <c r="Y41" s="105"/>
      <c r="Z41" s="105"/>
      <c r="AA41" s="110"/>
      <c r="AB41" s="110"/>
      <c r="AC41" s="110"/>
      <c r="AD41" s="110"/>
    </row>
    <row r="42" spans="1:30" s="13" customFormat="1" ht="15.75" x14ac:dyDescent="0.2">
      <c r="A42" s="103"/>
      <c r="B42" s="103"/>
      <c r="C42" s="104"/>
      <c r="D42" s="104"/>
      <c r="E42" s="104"/>
      <c r="F42" s="104"/>
      <c r="G42" s="105"/>
      <c r="H42" s="105"/>
      <c r="I42" s="105"/>
      <c r="J42" s="105"/>
      <c r="K42" s="106"/>
      <c r="L42" s="106"/>
      <c r="M42" s="106"/>
      <c r="N42" s="106"/>
      <c r="O42" s="106"/>
      <c r="P42" s="107"/>
      <c r="Q42" s="107"/>
      <c r="R42" s="107"/>
      <c r="S42" s="108"/>
      <c r="T42" s="108"/>
      <c r="U42" s="109"/>
      <c r="V42" s="109"/>
      <c r="W42" s="105"/>
      <c r="X42" s="105"/>
      <c r="Y42" s="105"/>
      <c r="Z42" s="105"/>
      <c r="AA42" s="110"/>
      <c r="AB42" s="110"/>
      <c r="AC42" s="110"/>
      <c r="AD42" s="110"/>
    </row>
    <row r="43" spans="1:30" s="13" customFormat="1" ht="15.75" x14ac:dyDescent="0.2">
      <c r="A43" s="103"/>
      <c r="B43" s="103"/>
      <c r="C43" s="104"/>
      <c r="D43" s="104"/>
      <c r="E43" s="104"/>
      <c r="F43" s="104"/>
      <c r="G43" s="105"/>
      <c r="H43" s="105"/>
      <c r="I43" s="105"/>
      <c r="J43" s="105"/>
      <c r="K43" s="106"/>
      <c r="L43" s="106"/>
      <c r="M43" s="106"/>
      <c r="N43" s="106"/>
      <c r="O43" s="106"/>
      <c r="P43" s="107"/>
      <c r="Q43" s="107"/>
      <c r="R43" s="107"/>
      <c r="S43" s="108"/>
      <c r="T43" s="108"/>
      <c r="U43" s="109"/>
      <c r="V43" s="109"/>
      <c r="W43" s="105"/>
      <c r="X43" s="105"/>
      <c r="Y43" s="105"/>
      <c r="Z43" s="105"/>
      <c r="AA43" s="110"/>
      <c r="AB43" s="110"/>
      <c r="AC43" s="110"/>
      <c r="AD43" s="110"/>
    </row>
    <row r="44" spans="1:30" s="13" customFormat="1" ht="15.75" x14ac:dyDescent="0.2">
      <c r="A44" s="103"/>
      <c r="B44" s="103"/>
      <c r="C44" s="104"/>
      <c r="D44" s="104"/>
      <c r="E44" s="104"/>
      <c r="F44" s="104"/>
      <c r="G44" s="105"/>
      <c r="H44" s="105"/>
      <c r="I44" s="105"/>
      <c r="J44" s="105"/>
      <c r="K44" s="106"/>
      <c r="L44" s="106"/>
      <c r="M44" s="106"/>
      <c r="N44" s="106"/>
      <c r="O44" s="106"/>
      <c r="P44" s="107"/>
      <c r="Q44" s="107"/>
      <c r="R44" s="107"/>
      <c r="S44" s="108"/>
      <c r="T44" s="108"/>
      <c r="U44" s="109"/>
      <c r="V44" s="109"/>
      <c r="W44" s="105"/>
      <c r="X44" s="105"/>
      <c r="Y44" s="105"/>
      <c r="Z44" s="105"/>
      <c r="AA44" s="110"/>
      <c r="AB44" s="110"/>
      <c r="AC44" s="110"/>
      <c r="AD44" s="110"/>
    </row>
    <row r="45" spans="1:30" s="13" customFormat="1" ht="15.75" x14ac:dyDescent="0.2">
      <c r="A45" s="103"/>
      <c r="B45" s="103"/>
      <c r="C45" s="104"/>
      <c r="D45" s="104"/>
      <c r="E45" s="104"/>
      <c r="F45" s="104"/>
      <c r="G45" s="105"/>
      <c r="H45" s="105"/>
      <c r="I45" s="105"/>
      <c r="J45" s="105"/>
      <c r="K45" s="106"/>
      <c r="L45" s="106"/>
      <c r="M45" s="106"/>
      <c r="N45" s="106"/>
      <c r="O45" s="106"/>
      <c r="P45" s="107"/>
      <c r="Q45" s="107"/>
      <c r="R45" s="107"/>
      <c r="S45" s="108"/>
      <c r="T45" s="108"/>
      <c r="U45" s="109"/>
      <c r="V45" s="109"/>
      <c r="W45" s="105"/>
      <c r="X45" s="105"/>
      <c r="Y45" s="105"/>
      <c r="Z45" s="105"/>
      <c r="AA45" s="110"/>
      <c r="AB45" s="110"/>
      <c r="AC45" s="110"/>
      <c r="AD45" s="110"/>
    </row>
    <row r="46" spans="1:30" s="13" customFormat="1" ht="15.75" x14ac:dyDescent="0.2">
      <c r="A46" s="103"/>
      <c r="B46" s="103"/>
      <c r="C46" s="104"/>
      <c r="D46" s="104"/>
      <c r="E46" s="104"/>
      <c r="F46" s="104"/>
      <c r="G46" s="105"/>
      <c r="H46" s="105"/>
      <c r="I46" s="105"/>
      <c r="J46" s="105"/>
      <c r="K46" s="106"/>
      <c r="L46" s="106"/>
      <c r="M46" s="106"/>
      <c r="N46" s="107"/>
      <c r="O46" s="107"/>
      <c r="P46" s="107"/>
      <c r="Q46" s="108"/>
      <c r="R46" s="108"/>
      <c r="S46" s="109"/>
      <c r="T46" s="109"/>
      <c r="U46" s="105"/>
      <c r="V46" s="105"/>
      <c r="W46" s="105"/>
      <c r="X46" s="105"/>
      <c r="Y46" s="110"/>
      <c r="Z46" s="110"/>
      <c r="AA46" s="110"/>
      <c r="AB46" s="110"/>
    </row>
    <row r="47" spans="1:30" s="13" customFormat="1" ht="15.75" x14ac:dyDescent="0.2">
      <c r="A47" s="103"/>
      <c r="B47" s="103"/>
      <c r="C47" s="104"/>
      <c r="D47" s="104"/>
      <c r="E47" s="104"/>
      <c r="F47" s="104"/>
      <c r="G47" s="105"/>
      <c r="H47" s="105"/>
      <c r="I47" s="105"/>
      <c r="J47" s="105"/>
      <c r="K47" s="106"/>
      <c r="L47" s="106"/>
      <c r="M47" s="106"/>
      <c r="N47" s="106"/>
      <c r="O47" s="106"/>
      <c r="P47" s="107"/>
      <c r="Q47" s="107"/>
      <c r="R47" s="107"/>
      <c r="S47" s="108"/>
      <c r="T47" s="108"/>
      <c r="U47" s="109"/>
      <c r="V47" s="109"/>
      <c r="W47" s="105"/>
      <c r="X47" s="105"/>
      <c r="Y47" s="105"/>
      <c r="Z47" s="105"/>
      <c r="AA47" s="110"/>
      <c r="AB47" s="110"/>
      <c r="AC47" s="110"/>
      <c r="AD47" s="110"/>
    </row>
    <row r="48" spans="1:30" s="13" customFormat="1" ht="15.75" x14ac:dyDescent="0.2">
      <c r="A48" s="103"/>
      <c r="B48" s="103"/>
      <c r="C48" s="104"/>
      <c r="D48" s="104"/>
      <c r="E48" s="104"/>
      <c r="F48" s="104"/>
      <c r="G48" s="105"/>
      <c r="H48" s="105"/>
      <c r="I48" s="105"/>
      <c r="J48" s="105"/>
      <c r="K48" s="106"/>
      <c r="L48" s="106"/>
      <c r="M48" s="106"/>
      <c r="N48" s="106"/>
      <c r="O48" s="106"/>
      <c r="P48" s="107"/>
      <c r="Q48" s="107"/>
      <c r="R48" s="107"/>
      <c r="S48" s="108"/>
      <c r="T48" s="108"/>
      <c r="U48" s="109"/>
      <c r="V48" s="109"/>
      <c r="W48" s="105"/>
      <c r="X48" s="105"/>
      <c r="Y48" s="105"/>
      <c r="Z48" s="105"/>
      <c r="AA48" s="110"/>
      <c r="AB48" s="110"/>
      <c r="AC48" s="110"/>
      <c r="AD48" s="110"/>
    </row>
    <row r="49" spans="1:30" s="13" customFormat="1" ht="15.75" x14ac:dyDescent="0.2">
      <c r="A49" s="103"/>
      <c r="B49" s="103"/>
      <c r="C49" s="104"/>
      <c r="D49" s="104"/>
      <c r="E49" s="104"/>
      <c r="F49" s="104"/>
      <c r="G49" s="105"/>
      <c r="H49" s="105"/>
      <c r="I49" s="105"/>
      <c r="J49" s="105"/>
      <c r="K49" s="106"/>
      <c r="L49" s="106"/>
      <c r="M49" s="106"/>
      <c r="N49" s="106"/>
      <c r="O49" s="106"/>
      <c r="P49" s="107"/>
      <c r="Q49" s="107"/>
      <c r="R49" s="107"/>
      <c r="S49" s="108"/>
      <c r="T49" s="108"/>
      <c r="U49" s="109"/>
      <c r="V49" s="109"/>
      <c r="W49" s="105"/>
      <c r="X49" s="105"/>
      <c r="Y49" s="105"/>
      <c r="Z49" s="105"/>
      <c r="AA49" s="110"/>
      <c r="AB49" s="110"/>
      <c r="AC49" s="110"/>
      <c r="AD49" s="110"/>
    </row>
    <row r="50" spans="1:30" s="13" customFormat="1" ht="15.75" x14ac:dyDescent="0.2">
      <c r="A50" s="103"/>
      <c r="B50" s="103"/>
      <c r="C50" s="104"/>
      <c r="D50" s="104"/>
      <c r="E50" s="104"/>
      <c r="F50" s="104"/>
      <c r="G50" s="105"/>
      <c r="H50" s="105"/>
      <c r="I50" s="105"/>
      <c r="J50" s="105"/>
      <c r="K50" s="106"/>
      <c r="L50" s="106"/>
      <c r="M50" s="106"/>
      <c r="N50" s="106"/>
      <c r="O50" s="106"/>
      <c r="P50" s="107"/>
      <c r="Q50" s="107"/>
      <c r="R50" s="107"/>
      <c r="S50" s="108"/>
      <c r="T50" s="108"/>
      <c r="U50" s="109"/>
      <c r="V50" s="109"/>
      <c r="W50" s="105"/>
      <c r="X50" s="105"/>
      <c r="Y50" s="105"/>
      <c r="Z50" s="105"/>
      <c r="AA50" s="110"/>
      <c r="AB50" s="110"/>
      <c r="AC50" s="110"/>
      <c r="AD50" s="110"/>
    </row>
    <row r="51" spans="1:30" s="13" customFormat="1" ht="15.75" x14ac:dyDescent="0.2">
      <c r="A51" s="103"/>
      <c r="B51" s="103"/>
      <c r="C51" s="104"/>
      <c r="D51" s="104"/>
      <c r="E51" s="104"/>
      <c r="F51" s="104"/>
      <c r="G51" s="105"/>
      <c r="H51" s="105"/>
      <c r="I51" s="105"/>
      <c r="J51" s="105"/>
      <c r="K51" s="106"/>
      <c r="L51" s="106"/>
      <c r="M51" s="106"/>
      <c r="N51" s="106"/>
      <c r="O51" s="106"/>
      <c r="P51" s="107"/>
      <c r="Q51" s="107"/>
      <c r="R51" s="107"/>
      <c r="S51" s="108"/>
      <c r="T51" s="108"/>
      <c r="U51" s="109"/>
      <c r="V51" s="109"/>
      <c r="W51" s="105"/>
      <c r="X51" s="105"/>
      <c r="Y51" s="105"/>
      <c r="Z51" s="105"/>
      <c r="AA51" s="110"/>
      <c r="AB51" s="110"/>
      <c r="AC51" s="110"/>
      <c r="AD51" s="110"/>
    </row>
    <row r="52" spans="1:30" s="13" customFormat="1" ht="15.75" x14ac:dyDescent="0.2">
      <c r="A52" s="103"/>
      <c r="B52" s="103"/>
      <c r="C52" s="104"/>
      <c r="D52" s="104"/>
      <c r="E52" s="104"/>
      <c r="F52" s="104"/>
      <c r="G52" s="105"/>
      <c r="H52" s="105"/>
      <c r="I52" s="105"/>
      <c r="J52" s="105"/>
      <c r="K52" s="106"/>
      <c r="L52" s="106"/>
      <c r="M52" s="106"/>
      <c r="N52" s="106"/>
      <c r="O52" s="106"/>
      <c r="P52" s="107"/>
      <c r="Q52" s="107"/>
      <c r="R52" s="107"/>
      <c r="S52" s="108"/>
      <c r="T52" s="108"/>
      <c r="U52" s="109"/>
      <c r="V52" s="109"/>
      <c r="W52" s="105"/>
      <c r="X52" s="105"/>
      <c r="Y52" s="105"/>
      <c r="Z52" s="105"/>
      <c r="AA52" s="110"/>
      <c r="AB52" s="110"/>
      <c r="AC52" s="110"/>
      <c r="AD52" s="110"/>
    </row>
    <row r="53" spans="1:30" s="13" customFormat="1" ht="15.75" x14ac:dyDescent="0.2">
      <c r="A53" s="103"/>
      <c r="B53" s="103"/>
      <c r="C53" s="104"/>
      <c r="D53" s="104"/>
      <c r="E53" s="104"/>
      <c r="F53" s="104"/>
      <c r="G53" s="105"/>
      <c r="H53" s="105"/>
      <c r="I53" s="105"/>
      <c r="J53" s="105"/>
      <c r="K53" s="106"/>
      <c r="L53" s="106"/>
      <c r="M53" s="106"/>
      <c r="N53" s="106"/>
      <c r="O53" s="106"/>
      <c r="P53" s="107"/>
      <c r="Q53" s="107"/>
      <c r="R53" s="107"/>
      <c r="S53" s="108"/>
      <c r="T53" s="108"/>
      <c r="U53" s="109"/>
      <c r="V53" s="109"/>
      <c r="W53" s="105"/>
      <c r="X53" s="105"/>
      <c r="Y53" s="105"/>
      <c r="Z53" s="105"/>
      <c r="AA53" s="110"/>
      <c r="AB53" s="110"/>
      <c r="AC53" s="110"/>
      <c r="AD53" s="110"/>
    </row>
    <row r="54" spans="1:30" s="13" customFormat="1" ht="15.75" x14ac:dyDescent="0.2">
      <c r="A54" s="103"/>
      <c r="B54" s="103"/>
      <c r="C54" s="104"/>
      <c r="D54" s="104"/>
      <c r="E54" s="104"/>
      <c r="F54" s="104"/>
      <c r="G54" s="105"/>
      <c r="H54" s="105"/>
      <c r="I54" s="105"/>
      <c r="J54" s="105"/>
      <c r="K54" s="106"/>
      <c r="L54" s="106"/>
      <c r="M54" s="106"/>
      <c r="N54" s="106"/>
      <c r="O54" s="106"/>
      <c r="P54" s="107"/>
      <c r="Q54" s="107"/>
      <c r="R54" s="107"/>
      <c r="S54" s="108"/>
      <c r="T54" s="108"/>
      <c r="U54" s="109"/>
      <c r="V54" s="109"/>
      <c r="W54" s="105"/>
      <c r="X54" s="105"/>
      <c r="Y54" s="105"/>
      <c r="Z54" s="105"/>
      <c r="AA54" s="110"/>
      <c r="AB54" s="110"/>
      <c r="AC54" s="110"/>
      <c r="AD54" s="110"/>
    </row>
    <row r="55" spans="1:30" s="13" customFormat="1" ht="15.75" x14ac:dyDescent="0.2">
      <c r="A55" s="103"/>
      <c r="B55" s="103"/>
      <c r="C55" s="104"/>
      <c r="D55" s="104"/>
      <c r="E55" s="104"/>
      <c r="F55" s="104"/>
      <c r="G55" s="105"/>
      <c r="H55" s="105"/>
      <c r="I55" s="105"/>
      <c r="J55" s="105"/>
      <c r="K55" s="106"/>
      <c r="L55" s="106"/>
      <c r="M55" s="106"/>
      <c r="N55" s="106"/>
      <c r="O55" s="106"/>
      <c r="P55" s="107"/>
      <c r="Q55" s="107"/>
      <c r="R55" s="107"/>
      <c r="S55" s="108"/>
      <c r="T55" s="108"/>
      <c r="U55" s="109"/>
      <c r="V55" s="109"/>
      <c r="W55" s="105"/>
      <c r="X55" s="105"/>
      <c r="Y55" s="105"/>
      <c r="Z55" s="105"/>
      <c r="AA55" s="110"/>
      <c r="AB55" s="110"/>
      <c r="AC55" s="110"/>
      <c r="AD55" s="110"/>
    </row>
    <row r="56" spans="1:30" s="13" customFormat="1" ht="15.75" x14ac:dyDescent="0.2">
      <c r="A56" s="103"/>
      <c r="B56" s="103"/>
      <c r="C56" s="104"/>
      <c r="D56" s="104"/>
      <c r="E56" s="104"/>
      <c r="F56" s="104"/>
      <c r="G56" s="105"/>
      <c r="H56" s="105"/>
      <c r="I56" s="105"/>
      <c r="J56" s="105"/>
      <c r="K56" s="106"/>
      <c r="L56" s="106"/>
      <c r="M56" s="106"/>
      <c r="N56" s="106"/>
      <c r="O56" s="106"/>
      <c r="P56" s="107"/>
      <c r="Q56" s="107"/>
      <c r="R56" s="107"/>
      <c r="S56" s="108"/>
      <c r="T56" s="108"/>
      <c r="U56" s="109"/>
      <c r="V56" s="109"/>
      <c r="W56" s="105"/>
      <c r="X56" s="105"/>
      <c r="Y56" s="105"/>
      <c r="Z56" s="105"/>
      <c r="AA56" s="110"/>
      <c r="AB56" s="110"/>
      <c r="AC56" s="110"/>
      <c r="AD56" s="110"/>
    </row>
    <row r="57" spans="1:30" s="13" customFormat="1" ht="15.75" x14ac:dyDescent="0.2">
      <c r="A57" s="103"/>
      <c r="B57" s="103"/>
      <c r="C57" s="104"/>
      <c r="D57" s="104"/>
      <c r="E57" s="104"/>
      <c r="F57" s="104"/>
      <c r="G57" s="105"/>
      <c r="H57" s="105"/>
      <c r="I57" s="105"/>
      <c r="J57" s="105"/>
      <c r="K57" s="106"/>
      <c r="L57" s="106"/>
      <c r="M57" s="106"/>
      <c r="N57" s="106"/>
      <c r="O57" s="106"/>
      <c r="P57" s="107"/>
      <c r="Q57" s="107"/>
      <c r="R57" s="107"/>
      <c r="S57" s="108"/>
      <c r="T57" s="108"/>
      <c r="U57" s="109"/>
      <c r="V57" s="109"/>
      <c r="W57" s="105"/>
      <c r="X57" s="105"/>
      <c r="Y57" s="105"/>
      <c r="Z57" s="105"/>
      <c r="AA57" s="110"/>
      <c r="AB57" s="110"/>
      <c r="AC57" s="110"/>
      <c r="AD57" s="110"/>
    </row>
    <row r="58" spans="1:30" s="13" customFormat="1" ht="15.75" x14ac:dyDescent="0.2">
      <c r="A58" s="103"/>
      <c r="B58" s="103"/>
      <c r="C58" s="104"/>
      <c r="D58" s="104"/>
      <c r="E58" s="104"/>
      <c r="F58" s="104"/>
      <c r="G58" s="105"/>
      <c r="H58" s="105"/>
      <c r="I58" s="105"/>
      <c r="J58" s="105"/>
      <c r="K58" s="106"/>
      <c r="L58" s="106"/>
      <c r="M58" s="106"/>
      <c r="N58" s="106"/>
      <c r="O58" s="106"/>
      <c r="P58" s="107"/>
      <c r="Q58" s="107"/>
      <c r="R58" s="107"/>
      <c r="S58" s="108"/>
      <c r="T58" s="108"/>
      <c r="U58" s="109"/>
      <c r="V58" s="109"/>
      <c r="W58" s="105"/>
      <c r="X58" s="105"/>
      <c r="Y58" s="105"/>
      <c r="Z58" s="105"/>
      <c r="AA58" s="110"/>
      <c r="AB58" s="110"/>
      <c r="AC58" s="110"/>
      <c r="AD58" s="110"/>
    </row>
    <row r="59" spans="1:30" s="13" customFormat="1" ht="15.75" x14ac:dyDescent="0.2">
      <c r="A59" s="103"/>
      <c r="B59" s="103"/>
      <c r="C59" s="104"/>
      <c r="D59" s="104"/>
      <c r="E59" s="104"/>
      <c r="F59" s="104"/>
      <c r="G59" s="105"/>
      <c r="H59" s="105"/>
      <c r="I59" s="105"/>
      <c r="J59" s="105"/>
      <c r="K59" s="106"/>
      <c r="L59" s="106"/>
      <c r="M59" s="106"/>
      <c r="N59" s="106"/>
      <c r="O59" s="106"/>
      <c r="P59" s="107"/>
      <c r="Q59" s="107"/>
      <c r="R59" s="107"/>
      <c r="S59" s="108"/>
      <c r="T59" s="108"/>
      <c r="U59" s="109"/>
      <c r="V59" s="109"/>
      <c r="W59" s="105"/>
      <c r="X59" s="105"/>
      <c r="Y59" s="105"/>
      <c r="Z59" s="105"/>
      <c r="AA59" s="110"/>
      <c r="AB59" s="110"/>
      <c r="AC59" s="110"/>
      <c r="AD59" s="110"/>
    </row>
    <row r="60" spans="1:30" s="13" customFormat="1" ht="15.75" x14ac:dyDescent="0.2">
      <c r="A60" s="103"/>
      <c r="B60" s="103"/>
      <c r="C60" s="104"/>
      <c r="D60" s="104"/>
      <c r="E60" s="104"/>
      <c r="F60" s="104"/>
      <c r="G60" s="105"/>
      <c r="H60" s="105"/>
      <c r="I60" s="105"/>
      <c r="J60" s="105"/>
      <c r="K60" s="106"/>
      <c r="L60" s="106"/>
      <c r="M60" s="106"/>
      <c r="N60" s="106"/>
      <c r="O60" s="106"/>
      <c r="P60" s="107"/>
      <c r="Q60" s="107"/>
      <c r="R60" s="107"/>
      <c r="S60" s="108"/>
      <c r="T60" s="108"/>
      <c r="U60" s="109"/>
      <c r="V60" s="109"/>
      <c r="W60" s="105"/>
      <c r="X60" s="105"/>
      <c r="Y60" s="105"/>
      <c r="Z60" s="105"/>
      <c r="AA60" s="110"/>
      <c r="AB60" s="110"/>
      <c r="AC60" s="110"/>
      <c r="AD60" s="110"/>
    </row>
    <row r="61" spans="1:30" s="13" customFormat="1" ht="15.75" x14ac:dyDescent="0.2">
      <c r="A61" s="103"/>
      <c r="B61" s="103"/>
      <c r="C61" s="104"/>
      <c r="D61" s="104"/>
      <c r="E61" s="104"/>
      <c r="F61" s="104"/>
      <c r="G61" s="105"/>
      <c r="H61" s="105"/>
      <c r="I61" s="105"/>
      <c r="J61" s="105"/>
      <c r="K61" s="106"/>
      <c r="L61" s="106"/>
      <c r="M61" s="106"/>
      <c r="N61" s="106"/>
      <c r="O61" s="106"/>
      <c r="P61" s="107"/>
      <c r="Q61" s="107"/>
      <c r="R61" s="107"/>
      <c r="S61" s="108"/>
      <c r="T61" s="108"/>
      <c r="U61" s="109"/>
      <c r="V61" s="109"/>
      <c r="W61" s="105"/>
      <c r="X61" s="105"/>
      <c r="Y61" s="105"/>
      <c r="Z61" s="105"/>
      <c r="AA61" s="110"/>
      <c r="AB61" s="110"/>
      <c r="AC61" s="110"/>
      <c r="AD61" s="110"/>
    </row>
    <row r="62" spans="1:30" s="13" customFormat="1" ht="15.75" x14ac:dyDescent="0.2">
      <c r="A62" s="103"/>
      <c r="B62" s="103"/>
      <c r="C62" s="104"/>
      <c r="D62" s="104"/>
      <c r="E62" s="104"/>
      <c r="F62" s="104"/>
      <c r="G62" s="105"/>
      <c r="H62" s="105"/>
      <c r="I62" s="105"/>
      <c r="J62" s="105"/>
      <c r="K62" s="106"/>
      <c r="L62" s="106"/>
      <c r="M62" s="106"/>
      <c r="N62" s="106"/>
      <c r="O62" s="106"/>
      <c r="P62" s="107"/>
      <c r="Q62" s="107"/>
      <c r="R62" s="107"/>
      <c r="S62" s="108"/>
      <c r="T62" s="108"/>
      <c r="U62" s="109"/>
      <c r="V62" s="109"/>
      <c r="W62" s="105"/>
      <c r="X62" s="105"/>
      <c r="Y62" s="105"/>
      <c r="Z62" s="105"/>
      <c r="AA62" s="110"/>
      <c r="AB62" s="110"/>
      <c r="AC62" s="110"/>
      <c r="AD62" s="110"/>
    </row>
    <row r="63" spans="1:30" s="13" customFormat="1" ht="15.75" x14ac:dyDescent="0.2">
      <c r="A63" s="103"/>
      <c r="B63" s="103"/>
      <c r="C63" s="104"/>
      <c r="D63" s="104"/>
      <c r="E63" s="104"/>
      <c r="F63" s="104"/>
      <c r="G63" s="105"/>
      <c r="H63" s="105"/>
      <c r="I63" s="105"/>
      <c r="J63" s="105"/>
      <c r="K63" s="106"/>
      <c r="L63" s="106"/>
      <c r="M63" s="106"/>
      <c r="N63" s="106"/>
      <c r="O63" s="106"/>
      <c r="P63" s="107"/>
      <c r="Q63" s="107"/>
      <c r="R63" s="107"/>
      <c r="S63" s="108"/>
      <c r="T63" s="108"/>
      <c r="U63" s="109"/>
      <c r="V63" s="109"/>
      <c r="W63" s="105"/>
      <c r="X63" s="105"/>
      <c r="Y63" s="105"/>
      <c r="Z63" s="105"/>
      <c r="AA63" s="110"/>
      <c r="AB63" s="110"/>
      <c r="AC63" s="110"/>
      <c r="AD63" s="110"/>
    </row>
    <row r="64" spans="1:30" s="13" customFormat="1" ht="15.75" x14ac:dyDescent="0.2">
      <c r="A64" s="103"/>
      <c r="B64" s="103"/>
      <c r="C64" s="104"/>
      <c r="D64" s="104"/>
      <c r="E64" s="104"/>
      <c r="F64" s="104"/>
      <c r="G64" s="105"/>
      <c r="H64" s="105"/>
      <c r="I64" s="105"/>
      <c r="J64" s="105"/>
      <c r="K64" s="106"/>
      <c r="L64" s="106"/>
      <c r="M64" s="106"/>
      <c r="N64" s="106"/>
      <c r="O64" s="106"/>
      <c r="P64" s="107"/>
      <c r="Q64" s="107"/>
      <c r="R64" s="107"/>
      <c r="S64" s="108"/>
      <c r="T64" s="108"/>
      <c r="U64" s="109"/>
      <c r="V64" s="109"/>
      <c r="W64" s="105"/>
      <c r="X64" s="105"/>
      <c r="Y64" s="105"/>
      <c r="Z64" s="105"/>
      <c r="AA64" s="110"/>
      <c r="AB64" s="110"/>
      <c r="AC64" s="110"/>
      <c r="AD64" s="110"/>
    </row>
    <row r="65" spans="1:30" s="13" customFormat="1" ht="15.75" x14ac:dyDescent="0.2">
      <c r="A65" s="103"/>
      <c r="B65" s="103"/>
      <c r="C65" s="104"/>
      <c r="D65" s="104"/>
      <c r="E65" s="104"/>
      <c r="F65" s="104"/>
      <c r="G65" s="105"/>
      <c r="H65" s="105"/>
      <c r="I65" s="105"/>
      <c r="J65" s="105"/>
      <c r="K65" s="106"/>
      <c r="L65" s="106"/>
      <c r="M65" s="106"/>
      <c r="N65" s="106"/>
      <c r="O65" s="106"/>
      <c r="P65" s="107"/>
      <c r="Q65" s="107"/>
      <c r="R65" s="107"/>
      <c r="S65" s="108"/>
      <c r="T65" s="108"/>
      <c r="U65" s="109"/>
      <c r="V65" s="109"/>
      <c r="W65" s="105"/>
      <c r="X65" s="105"/>
      <c r="Y65" s="105"/>
      <c r="Z65" s="105"/>
      <c r="AA65" s="110"/>
      <c r="AB65" s="110"/>
      <c r="AC65" s="110"/>
      <c r="AD65" s="110"/>
    </row>
    <row r="66" spans="1:30" s="13" customFormat="1" ht="15.75" x14ac:dyDescent="0.2">
      <c r="A66" s="103"/>
      <c r="B66" s="103"/>
      <c r="C66" s="104"/>
      <c r="D66" s="104"/>
      <c r="E66" s="104"/>
      <c r="F66" s="104"/>
      <c r="G66" s="105"/>
      <c r="H66" s="105"/>
      <c r="I66" s="105"/>
      <c r="J66" s="105"/>
      <c r="K66" s="106"/>
      <c r="L66" s="106"/>
      <c r="M66" s="106"/>
      <c r="N66" s="106"/>
      <c r="O66" s="106"/>
      <c r="P66" s="107"/>
      <c r="Q66" s="107"/>
      <c r="R66" s="107"/>
      <c r="S66" s="108"/>
      <c r="T66" s="108"/>
      <c r="U66" s="109"/>
      <c r="V66" s="109"/>
      <c r="W66" s="105"/>
      <c r="X66" s="105"/>
      <c r="Y66" s="105"/>
      <c r="Z66" s="105"/>
      <c r="AA66" s="110"/>
      <c r="AB66" s="110"/>
      <c r="AC66" s="110"/>
      <c r="AD66" s="110"/>
    </row>
    <row r="67" spans="1:30" s="13" customFormat="1" ht="15.75" x14ac:dyDescent="0.2">
      <c r="A67" s="103"/>
      <c r="B67" s="103"/>
      <c r="C67" s="104"/>
      <c r="D67" s="104"/>
      <c r="E67" s="104"/>
      <c r="F67" s="104"/>
      <c r="G67" s="105"/>
      <c r="H67" s="105"/>
      <c r="I67" s="105"/>
      <c r="J67" s="105"/>
      <c r="K67" s="106"/>
      <c r="L67" s="106"/>
      <c r="M67" s="106"/>
      <c r="N67" s="106"/>
      <c r="O67" s="106"/>
      <c r="P67" s="107"/>
      <c r="Q67" s="107"/>
      <c r="R67" s="107"/>
      <c r="S67" s="108"/>
      <c r="T67" s="108"/>
      <c r="U67" s="109"/>
      <c r="V67" s="109"/>
      <c r="W67" s="105"/>
      <c r="X67" s="105"/>
      <c r="Y67" s="105"/>
      <c r="Z67" s="105"/>
      <c r="AA67" s="110"/>
      <c r="AB67" s="110"/>
      <c r="AC67" s="110"/>
      <c r="AD67" s="110"/>
    </row>
    <row r="68" spans="1:30" s="13" customFormat="1" ht="15.75" x14ac:dyDescent="0.2">
      <c r="A68" s="103"/>
      <c r="B68" s="103"/>
      <c r="C68" s="104"/>
      <c r="D68" s="104"/>
      <c r="E68" s="104"/>
      <c r="F68" s="104"/>
      <c r="G68" s="105"/>
      <c r="H68" s="105"/>
      <c r="I68" s="105"/>
      <c r="J68" s="105"/>
      <c r="K68" s="106"/>
      <c r="L68" s="106"/>
      <c r="M68" s="106"/>
      <c r="N68" s="106"/>
      <c r="O68" s="106"/>
      <c r="P68" s="107"/>
      <c r="Q68" s="107"/>
      <c r="R68" s="107"/>
      <c r="S68" s="108"/>
      <c r="T68" s="108"/>
      <c r="U68" s="109"/>
      <c r="V68" s="109"/>
      <c r="W68" s="105"/>
      <c r="X68" s="105"/>
      <c r="Y68" s="105"/>
      <c r="Z68" s="105"/>
      <c r="AA68" s="110"/>
      <c r="AB68" s="110"/>
      <c r="AC68" s="110"/>
      <c r="AD68" s="110"/>
    </row>
    <row r="69" spans="1:30" s="13" customFormat="1" ht="15.75" x14ac:dyDescent="0.2">
      <c r="A69" s="103"/>
      <c r="B69" s="103"/>
      <c r="C69" s="104"/>
      <c r="D69" s="104"/>
      <c r="E69" s="104"/>
      <c r="F69" s="104"/>
      <c r="G69" s="105"/>
      <c r="H69" s="105"/>
      <c r="I69" s="105"/>
      <c r="J69" s="105"/>
      <c r="K69" s="106"/>
      <c r="L69" s="106"/>
      <c r="M69" s="106"/>
      <c r="N69" s="106"/>
      <c r="O69" s="106"/>
      <c r="P69" s="107"/>
      <c r="Q69" s="107"/>
      <c r="R69" s="107"/>
      <c r="S69" s="108"/>
      <c r="T69" s="108"/>
      <c r="U69" s="109"/>
      <c r="V69" s="109"/>
      <c r="W69" s="105"/>
      <c r="X69" s="105"/>
      <c r="Y69" s="105"/>
      <c r="Z69" s="105"/>
      <c r="AA69" s="110"/>
      <c r="AB69" s="110"/>
      <c r="AC69" s="110"/>
      <c r="AD69" s="110"/>
    </row>
    <row r="70" spans="1:30" s="13" customFormat="1" ht="15.75" x14ac:dyDescent="0.2">
      <c r="A70" s="103"/>
      <c r="B70" s="103"/>
      <c r="C70" s="104"/>
      <c r="D70" s="104"/>
      <c r="E70" s="104"/>
      <c r="F70" s="104"/>
      <c r="G70" s="105"/>
      <c r="H70" s="105"/>
      <c r="I70" s="105"/>
      <c r="J70" s="105"/>
      <c r="K70" s="106"/>
      <c r="L70" s="106"/>
      <c r="M70" s="106"/>
      <c r="N70" s="106"/>
      <c r="O70" s="106"/>
      <c r="P70" s="107"/>
      <c r="Q70" s="107"/>
      <c r="R70" s="107"/>
      <c r="S70" s="108"/>
      <c r="T70" s="108"/>
      <c r="U70" s="109"/>
      <c r="V70" s="109"/>
      <c r="W70" s="105"/>
      <c r="X70" s="105"/>
      <c r="Y70" s="105"/>
      <c r="Z70" s="105"/>
      <c r="AA70" s="110"/>
      <c r="AB70" s="110"/>
      <c r="AC70" s="110"/>
      <c r="AD70" s="110"/>
    </row>
    <row r="71" spans="1:30" s="13" customFormat="1" ht="15.75" x14ac:dyDescent="0.2">
      <c r="A71" s="103"/>
      <c r="B71" s="103"/>
      <c r="C71" s="104"/>
      <c r="D71" s="104"/>
      <c r="E71" s="104"/>
      <c r="F71" s="104"/>
      <c r="G71" s="105"/>
      <c r="H71" s="105"/>
      <c r="I71" s="105"/>
      <c r="J71" s="105"/>
      <c r="K71" s="106"/>
      <c r="L71" s="106"/>
      <c r="M71" s="106"/>
      <c r="N71" s="106"/>
      <c r="O71" s="106"/>
      <c r="P71" s="107"/>
      <c r="Q71" s="107"/>
      <c r="R71" s="107"/>
      <c r="S71" s="108"/>
      <c r="T71" s="108"/>
      <c r="U71" s="109"/>
      <c r="V71" s="109"/>
      <c r="W71" s="105"/>
      <c r="X71" s="105"/>
      <c r="Y71" s="105"/>
      <c r="Z71" s="105"/>
      <c r="AA71" s="110"/>
      <c r="AB71" s="110"/>
      <c r="AC71" s="110"/>
      <c r="AD71" s="110"/>
    </row>
    <row r="72" spans="1:30" s="13" customFormat="1" ht="15.75" x14ac:dyDescent="0.2">
      <c r="A72" s="103"/>
      <c r="B72" s="103"/>
      <c r="C72" s="104"/>
      <c r="D72" s="104"/>
      <c r="E72" s="104"/>
      <c r="F72" s="104"/>
      <c r="G72" s="105"/>
      <c r="H72" s="105"/>
      <c r="I72" s="105"/>
      <c r="J72" s="105"/>
      <c r="K72" s="106"/>
      <c r="L72" s="106"/>
      <c r="M72" s="106"/>
      <c r="N72" s="106"/>
      <c r="O72" s="106"/>
      <c r="P72" s="107"/>
      <c r="Q72" s="107"/>
      <c r="R72" s="107"/>
      <c r="S72" s="108"/>
      <c r="T72" s="108"/>
      <c r="U72" s="109"/>
      <c r="V72" s="109"/>
      <c r="W72" s="105"/>
      <c r="X72" s="105"/>
      <c r="Y72" s="105"/>
      <c r="Z72" s="105"/>
      <c r="AA72" s="110"/>
      <c r="AB72" s="110"/>
      <c r="AC72" s="110"/>
      <c r="AD72" s="110"/>
    </row>
    <row r="73" spans="1:30" s="13" customFormat="1" ht="15.75" x14ac:dyDescent="0.2">
      <c r="A73" s="103"/>
      <c r="B73" s="103"/>
      <c r="C73" s="104"/>
      <c r="D73" s="104"/>
      <c r="E73" s="104"/>
      <c r="F73" s="104"/>
      <c r="G73" s="105"/>
      <c r="H73" s="105"/>
      <c r="I73" s="105"/>
      <c r="J73" s="105"/>
      <c r="K73" s="106"/>
      <c r="L73" s="106"/>
      <c r="M73" s="106"/>
      <c r="N73" s="106"/>
      <c r="O73" s="106"/>
      <c r="P73" s="107"/>
      <c r="Q73" s="107"/>
      <c r="R73" s="107"/>
      <c r="S73" s="108"/>
      <c r="T73" s="108"/>
      <c r="U73" s="109"/>
      <c r="V73" s="109"/>
      <c r="W73" s="105"/>
      <c r="X73" s="105"/>
      <c r="Y73" s="105"/>
      <c r="Z73" s="105"/>
      <c r="AA73" s="110"/>
      <c r="AB73" s="110"/>
      <c r="AC73" s="110"/>
      <c r="AD73" s="110"/>
    </row>
    <row r="74" spans="1:30" s="13" customFormat="1" ht="15.75" x14ac:dyDescent="0.2">
      <c r="A74" s="103"/>
      <c r="B74" s="103"/>
      <c r="C74" s="104"/>
      <c r="D74" s="104"/>
      <c r="E74" s="104"/>
      <c r="F74" s="104"/>
      <c r="G74" s="105"/>
      <c r="H74" s="105"/>
      <c r="I74" s="105"/>
      <c r="J74" s="105"/>
      <c r="K74" s="106"/>
      <c r="L74" s="106"/>
      <c r="M74" s="106"/>
      <c r="N74" s="106"/>
      <c r="O74" s="106"/>
      <c r="P74" s="107"/>
      <c r="Q74" s="107"/>
      <c r="R74" s="107"/>
      <c r="S74" s="108"/>
      <c r="T74" s="108"/>
      <c r="U74" s="109"/>
      <c r="V74" s="109"/>
      <c r="W74" s="105"/>
      <c r="X74" s="105"/>
      <c r="Y74" s="105"/>
      <c r="Z74" s="105"/>
      <c r="AA74" s="110"/>
      <c r="AB74" s="110"/>
      <c r="AC74" s="110"/>
      <c r="AD74" s="110"/>
    </row>
    <row r="75" spans="1:30" s="13" customFormat="1" ht="15.75" x14ac:dyDescent="0.2">
      <c r="A75" s="103"/>
      <c r="B75" s="103"/>
      <c r="C75" s="104"/>
      <c r="D75" s="104"/>
      <c r="E75" s="104"/>
      <c r="F75" s="104"/>
      <c r="G75" s="105"/>
      <c r="H75" s="105"/>
      <c r="I75" s="105"/>
      <c r="J75" s="105"/>
      <c r="K75" s="106"/>
      <c r="L75" s="106"/>
      <c r="M75" s="106"/>
      <c r="N75" s="106"/>
      <c r="O75" s="106"/>
      <c r="P75" s="107"/>
      <c r="Q75" s="107"/>
      <c r="R75" s="107"/>
      <c r="S75" s="108"/>
      <c r="T75" s="108"/>
      <c r="U75" s="109"/>
      <c r="V75" s="109"/>
      <c r="W75" s="105"/>
      <c r="X75" s="105"/>
      <c r="Y75" s="105"/>
      <c r="Z75" s="105"/>
      <c r="AA75" s="110"/>
      <c r="AB75" s="110"/>
      <c r="AC75" s="110"/>
      <c r="AD75" s="110"/>
    </row>
    <row r="76" spans="1:30" s="13" customFormat="1" ht="15.75" x14ac:dyDescent="0.2">
      <c r="A76" s="103"/>
      <c r="B76" s="103"/>
      <c r="C76" s="104"/>
      <c r="D76" s="104"/>
      <c r="E76" s="104"/>
      <c r="F76" s="104"/>
      <c r="G76" s="105"/>
      <c r="H76" s="105"/>
      <c r="I76" s="105"/>
      <c r="J76" s="105"/>
      <c r="K76" s="106"/>
      <c r="L76" s="106"/>
      <c r="M76" s="106"/>
      <c r="N76" s="106"/>
      <c r="O76" s="106"/>
      <c r="P76" s="107"/>
      <c r="Q76" s="107"/>
      <c r="R76" s="107"/>
      <c r="S76" s="108"/>
      <c r="T76" s="108"/>
      <c r="U76" s="109"/>
      <c r="V76" s="109"/>
      <c r="W76" s="105"/>
      <c r="X76" s="105"/>
      <c r="Y76" s="105"/>
      <c r="Z76" s="105"/>
      <c r="AA76" s="110"/>
      <c r="AB76" s="110"/>
      <c r="AC76" s="110"/>
      <c r="AD76" s="110"/>
    </row>
    <row r="77" spans="1:30" s="13" customFormat="1" ht="15.75" x14ac:dyDescent="0.2">
      <c r="A77" s="103"/>
      <c r="B77" s="103"/>
      <c r="C77" s="104"/>
      <c r="D77" s="104"/>
      <c r="E77" s="104"/>
      <c r="F77" s="104"/>
      <c r="G77" s="105"/>
      <c r="H77" s="105"/>
      <c r="I77" s="105"/>
      <c r="J77" s="105"/>
      <c r="K77" s="106"/>
      <c r="L77" s="106"/>
      <c r="M77" s="106"/>
      <c r="N77" s="106"/>
      <c r="O77" s="106"/>
      <c r="P77" s="107"/>
      <c r="Q77" s="107"/>
      <c r="R77" s="107"/>
      <c r="S77" s="108"/>
      <c r="T77" s="108"/>
      <c r="U77" s="109"/>
      <c r="V77" s="109"/>
      <c r="W77" s="105"/>
      <c r="X77" s="105"/>
      <c r="Y77" s="105"/>
      <c r="Z77" s="105"/>
      <c r="AA77" s="110"/>
      <c r="AB77" s="110"/>
      <c r="AC77" s="110"/>
      <c r="AD77" s="110"/>
    </row>
    <row r="78" spans="1:30" s="13" customFormat="1" ht="15.75" x14ac:dyDescent="0.2">
      <c r="A78" s="103"/>
      <c r="B78" s="103"/>
      <c r="C78" s="104"/>
      <c r="D78" s="104"/>
      <c r="E78" s="104"/>
      <c r="F78" s="104"/>
      <c r="G78" s="105"/>
      <c r="H78" s="105"/>
      <c r="I78" s="105"/>
      <c r="J78" s="105"/>
      <c r="K78" s="106"/>
      <c r="L78" s="106"/>
      <c r="M78" s="106"/>
      <c r="N78" s="106"/>
      <c r="O78" s="106"/>
      <c r="P78" s="107"/>
      <c r="Q78" s="107"/>
      <c r="R78" s="107"/>
      <c r="S78" s="108"/>
      <c r="T78" s="108"/>
      <c r="U78" s="109"/>
      <c r="V78" s="109"/>
      <c r="W78" s="105"/>
      <c r="X78" s="105"/>
      <c r="Y78" s="105"/>
      <c r="Z78" s="105"/>
      <c r="AA78" s="110"/>
      <c r="AB78" s="110"/>
      <c r="AC78" s="110"/>
      <c r="AD78" s="110"/>
    </row>
    <row r="79" spans="1:30" s="13" customFormat="1" ht="15.75" x14ac:dyDescent="0.2">
      <c r="A79" s="103"/>
      <c r="B79" s="103"/>
      <c r="C79" s="104"/>
      <c r="D79" s="104"/>
      <c r="E79" s="104"/>
      <c r="F79" s="104"/>
      <c r="G79" s="105"/>
      <c r="H79" s="105"/>
      <c r="I79" s="105"/>
      <c r="J79" s="105"/>
      <c r="K79" s="106"/>
      <c r="L79" s="106"/>
      <c r="M79" s="106"/>
      <c r="N79" s="106"/>
      <c r="O79" s="106"/>
      <c r="P79" s="107"/>
      <c r="Q79" s="107"/>
      <c r="R79" s="107"/>
      <c r="S79" s="108"/>
      <c r="T79" s="108"/>
      <c r="U79" s="109"/>
      <c r="V79" s="109"/>
      <c r="W79" s="105"/>
      <c r="X79" s="105"/>
      <c r="Y79" s="105"/>
      <c r="Z79" s="105"/>
      <c r="AA79" s="110"/>
      <c r="AB79" s="110"/>
      <c r="AC79" s="110"/>
      <c r="AD79" s="110"/>
    </row>
    <row r="80" spans="1:30" s="13" customFormat="1" ht="15.75" x14ac:dyDescent="0.2">
      <c r="A80" s="103"/>
      <c r="B80" s="103"/>
      <c r="C80" s="104"/>
      <c r="D80" s="104"/>
      <c r="E80" s="104"/>
      <c r="F80" s="104"/>
      <c r="G80" s="105"/>
      <c r="H80" s="105"/>
      <c r="I80" s="105"/>
      <c r="J80" s="105"/>
      <c r="K80" s="106"/>
      <c r="L80" s="106"/>
      <c r="M80" s="106"/>
      <c r="N80" s="106"/>
      <c r="O80" s="106"/>
      <c r="P80" s="107"/>
      <c r="Q80" s="107"/>
      <c r="R80" s="107"/>
      <c r="S80" s="108"/>
      <c r="T80" s="108"/>
      <c r="U80" s="109"/>
      <c r="V80" s="109"/>
      <c r="W80" s="105"/>
      <c r="X80" s="105"/>
      <c r="Y80" s="105"/>
      <c r="Z80" s="105"/>
      <c r="AA80" s="110"/>
      <c r="AB80" s="110"/>
      <c r="AC80" s="110"/>
      <c r="AD80" s="110"/>
    </row>
    <row r="81" spans="1:30" s="13" customFormat="1" ht="15.75" x14ac:dyDescent="0.2">
      <c r="A81" s="103"/>
      <c r="B81" s="103"/>
      <c r="C81" s="104"/>
      <c r="D81" s="104"/>
      <c r="E81" s="104"/>
      <c r="F81" s="104"/>
      <c r="G81" s="105"/>
      <c r="H81" s="105"/>
      <c r="I81" s="105"/>
      <c r="J81" s="105"/>
      <c r="K81" s="106"/>
      <c r="L81" s="106"/>
      <c r="M81" s="106"/>
      <c r="N81" s="106"/>
      <c r="O81" s="106"/>
      <c r="P81" s="107"/>
      <c r="Q81" s="107"/>
      <c r="R81" s="107"/>
      <c r="S81" s="108"/>
      <c r="T81" s="108"/>
      <c r="U81" s="109"/>
      <c r="V81" s="109"/>
      <c r="W81" s="105"/>
      <c r="X81" s="105"/>
      <c r="Y81" s="105"/>
      <c r="Z81" s="105"/>
      <c r="AA81" s="110"/>
      <c r="AB81" s="110"/>
      <c r="AC81" s="110"/>
      <c r="AD81" s="110"/>
    </row>
    <row r="82" spans="1:30" s="13" customFormat="1" ht="15.75" x14ac:dyDescent="0.2">
      <c r="A82" s="103"/>
      <c r="B82" s="103"/>
      <c r="C82" s="104"/>
      <c r="D82" s="104"/>
      <c r="E82" s="104"/>
      <c r="F82" s="104"/>
      <c r="G82" s="105"/>
      <c r="H82" s="105"/>
      <c r="I82" s="105"/>
      <c r="J82" s="105"/>
      <c r="K82" s="106"/>
      <c r="L82" s="106"/>
      <c r="M82" s="106"/>
      <c r="N82" s="106"/>
      <c r="O82" s="106"/>
      <c r="P82" s="107"/>
      <c r="Q82" s="107"/>
      <c r="R82" s="107"/>
      <c r="S82" s="108"/>
      <c r="T82" s="108"/>
      <c r="U82" s="109"/>
      <c r="V82" s="109"/>
      <c r="W82" s="105"/>
      <c r="X82" s="105"/>
      <c r="Y82" s="105"/>
      <c r="Z82" s="105"/>
      <c r="AA82" s="110"/>
      <c r="AB82" s="110"/>
      <c r="AC82" s="110"/>
      <c r="AD82" s="110"/>
    </row>
    <row r="83" spans="1:30" s="13" customFormat="1" x14ac:dyDescent="0.2"/>
    <row r="89" spans="1:30" x14ac:dyDescent="0.2">
      <c r="A89" s="12"/>
      <c r="B89" s="13"/>
      <c r="C89" s="13"/>
      <c r="D89" s="13"/>
      <c r="E89" s="13"/>
      <c r="F89" s="13"/>
      <c r="G89" s="13"/>
      <c r="H89" s="13"/>
      <c r="I89" s="13"/>
      <c r="J89" s="13"/>
      <c r="K89" s="13"/>
      <c r="L89" s="13"/>
      <c r="M89" s="12"/>
      <c r="N89" s="13"/>
      <c r="O89" s="13"/>
      <c r="P89" s="13"/>
      <c r="Q89" s="13"/>
      <c r="R89" s="13"/>
      <c r="S89" s="13"/>
      <c r="T89" s="13"/>
    </row>
    <row r="90" spans="1:30" x14ac:dyDescent="0.2">
      <c r="A90" s="14"/>
      <c r="B90" s="15"/>
      <c r="C90" s="15"/>
      <c r="D90" s="15"/>
      <c r="E90" s="15"/>
      <c r="F90" s="15"/>
      <c r="G90" s="15"/>
      <c r="H90" s="15"/>
      <c r="I90" s="15"/>
      <c r="J90" s="13"/>
      <c r="K90" s="13"/>
      <c r="L90" s="13"/>
      <c r="M90" s="14"/>
      <c r="N90" s="13"/>
      <c r="O90" s="13"/>
      <c r="P90" s="13"/>
      <c r="Q90" s="13"/>
      <c r="R90" s="13"/>
      <c r="S90" s="13"/>
      <c r="T90" s="13"/>
    </row>
    <row r="91" spans="1:30" x14ac:dyDescent="0.2">
      <c r="A91" s="14"/>
      <c r="B91" s="13"/>
      <c r="C91" s="13"/>
      <c r="D91" s="13"/>
      <c r="E91" s="13"/>
      <c r="F91" s="13"/>
      <c r="G91" s="13"/>
      <c r="H91" s="13"/>
      <c r="I91" s="13"/>
      <c r="J91" s="13"/>
      <c r="K91" s="13"/>
      <c r="L91" s="13"/>
      <c r="M91" s="14"/>
      <c r="N91" s="13"/>
      <c r="O91" s="13"/>
      <c r="P91" s="13"/>
      <c r="Q91" s="13"/>
      <c r="R91" s="13"/>
      <c r="S91" s="13"/>
      <c r="T91" s="13"/>
    </row>
    <row r="92" spans="1:30" x14ac:dyDescent="0.2">
      <c r="A92" s="14"/>
      <c r="B92" s="13"/>
      <c r="C92" s="13"/>
      <c r="D92" s="13"/>
      <c r="E92" s="13"/>
      <c r="F92" s="13"/>
      <c r="G92" s="13"/>
      <c r="H92" s="13"/>
      <c r="I92" s="13"/>
      <c r="J92" s="13"/>
      <c r="K92" s="13"/>
      <c r="L92" s="13"/>
      <c r="M92" s="14"/>
      <c r="N92" s="13"/>
      <c r="O92" s="13"/>
      <c r="P92" s="13"/>
      <c r="Q92" s="13"/>
      <c r="R92" s="13"/>
      <c r="S92" s="13"/>
      <c r="T92" s="13"/>
    </row>
    <row r="93" spans="1:30" x14ac:dyDescent="0.2">
      <c r="A93" s="14"/>
      <c r="B93" s="13"/>
      <c r="C93" s="13"/>
      <c r="D93" s="13"/>
      <c r="E93" s="13"/>
      <c r="F93" s="13"/>
      <c r="G93" s="13"/>
      <c r="H93" s="13"/>
      <c r="I93" s="13"/>
      <c r="J93" s="13"/>
      <c r="K93" s="13"/>
      <c r="L93" s="13"/>
      <c r="M93" s="14"/>
      <c r="N93" s="13"/>
      <c r="O93" s="13"/>
      <c r="P93" s="13"/>
      <c r="Q93" s="13"/>
      <c r="R93" s="13"/>
      <c r="S93" s="13"/>
      <c r="T93" s="13"/>
    </row>
    <row r="94" spans="1:30" x14ac:dyDescent="0.2">
      <c r="A94" s="14"/>
      <c r="B94" s="13"/>
      <c r="C94" s="13"/>
      <c r="D94" s="13"/>
      <c r="E94" s="13"/>
      <c r="F94" s="13"/>
      <c r="G94" s="13"/>
      <c r="H94" s="13"/>
      <c r="I94" s="13"/>
      <c r="J94" s="13"/>
      <c r="K94" s="13"/>
      <c r="L94" s="13"/>
      <c r="M94" s="14"/>
      <c r="N94" s="13"/>
      <c r="O94" s="13"/>
      <c r="P94" s="13"/>
      <c r="Q94" s="13"/>
      <c r="R94" s="13"/>
      <c r="S94" s="13"/>
      <c r="T94" s="13"/>
    </row>
    <row r="95" spans="1:30" x14ac:dyDescent="0.2">
      <c r="A95" s="14"/>
      <c r="B95" s="13"/>
      <c r="C95" s="13"/>
      <c r="D95" s="13"/>
      <c r="E95" s="13"/>
      <c r="F95" s="13"/>
      <c r="G95" s="13"/>
      <c r="H95" s="13"/>
      <c r="I95" s="13"/>
      <c r="J95" s="13"/>
      <c r="K95" s="13"/>
      <c r="L95" s="13"/>
      <c r="M95" s="14"/>
      <c r="N95" s="13"/>
      <c r="O95" s="13"/>
      <c r="P95" s="13"/>
      <c r="Q95" s="13"/>
      <c r="R95" s="13"/>
      <c r="S95" s="13"/>
      <c r="T95" s="13"/>
    </row>
    <row r="96" spans="1:30" x14ac:dyDescent="0.2">
      <c r="A96" s="14"/>
      <c r="B96" s="13"/>
      <c r="C96" s="13"/>
      <c r="D96" s="13"/>
      <c r="E96" s="13"/>
      <c r="F96" s="13"/>
      <c r="G96" s="13"/>
      <c r="H96" s="13"/>
      <c r="I96" s="13"/>
      <c r="J96" s="13"/>
      <c r="K96" s="13"/>
      <c r="L96" s="13"/>
      <c r="M96" s="14"/>
      <c r="N96" s="13"/>
      <c r="O96" s="13"/>
      <c r="P96" s="13"/>
      <c r="Q96" s="13"/>
      <c r="R96" s="13"/>
      <c r="S96" s="13"/>
      <c r="T96" s="13"/>
    </row>
    <row r="97" spans="1:20" x14ac:dyDescent="0.2">
      <c r="A97" s="14"/>
      <c r="B97" s="13"/>
      <c r="C97" s="13"/>
      <c r="D97" s="13"/>
      <c r="E97" s="13"/>
      <c r="F97" s="13"/>
      <c r="G97" s="13"/>
      <c r="H97" s="13"/>
      <c r="I97" s="13"/>
      <c r="J97" s="13"/>
      <c r="K97" s="13"/>
      <c r="L97" s="13"/>
      <c r="M97" s="12"/>
      <c r="N97" s="13"/>
      <c r="O97" s="13"/>
      <c r="P97" s="13"/>
      <c r="Q97" s="13"/>
      <c r="R97" s="13"/>
      <c r="S97" s="13"/>
      <c r="T97" s="13"/>
    </row>
    <row r="98" spans="1:20" x14ac:dyDescent="0.2">
      <c r="A98" s="14"/>
      <c r="B98" s="13"/>
      <c r="C98" s="13"/>
      <c r="D98" s="13"/>
      <c r="E98" s="13"/>
      <c r="F98" s="13"/>
      <c r="G98" s="13"/>
      <c r="H98" s="13"/>
      <c r="I98" s="13"/>
      <c r="J98" s="13"/>
      <c r="K98" s="13"/>
      <c r="L98" s="13"/>
      <c r="M98" s="12"/>
      <c r="N98" s="13"/>
      <c r="O98" s="13"/>
      <c r="P98" s="13"/>
      <c r="Q98" s="13"/>
      <c r="R98" s="13"/>
      <c r="S98" s="13"/>
      <c r="T98" s="13"/>
    </row>
    <row r="99" spans="1:20" x14ac:dyDescent="0.2">
      <c r="A99" s="14"/>
      <c r="B99" s="13"/>
      <c r="C99" s="13"/>
      <c r="D99" s="13"/>
      <c r="E99" s="13"/>
      <c r="F99" s="13"/>
      <c r="G99" s="13"/>
      <c r="H99" s="13"/>
      <c r="I99" s="13"/>
      <c r="J99" s="13"/>
      <c r="K99" s="13"/>
      <c r="L99" s="13"/>
      <c r="M99" s="12"/>
      <c r="N99" s="13"/>
      <c r="O99" s="13"/>
      <c r="P99" s="13"/>
      <c r="Q99" s="13"/>
      <c r="R99" s="13"/>
      <c r="S99" s="13"/>
      <c r="T99" s="13"/>
    </row>
    <row r="100" spans="1:20" x14ac:dyDescent="0.2">
      <c r="A100" s="14"/>
      <c r="B100" s="13"/>
      <c r="C100" s="13"/>
      <c r="D100" s="13"/>
      <c r="E100" s="13"/>
      <c r="F100" s="13"/>
      <c r="G100" s="13"/>
      <c r="H100" s="13"/>
      <c r="I100" s="13"/>
      <c r="J100" s="13"/>
      <c r="K100" s="13"/>
      <c r="L100" s="13"/>
      <c r="M100" s="12"/>
      <c r="N100" s="13"/>
      <c r="O100" s="13"/>
      <c r="P100" s="13"/>
      <c r="Q100" s="13"/>
      <c r="R100" s="13"/>
      <c r="S100" s="13"/>
      <c r="T100" s="13"/>
    </row>
    <row r="101" spans="1:20" x14ac:dyDescent="0.2">
      <c r="A101" s="14"/>
      <c r="B101" s="13"/>
      <c r="C101" s="13"/>
      <c r="D101" s="13"/>
      <c r="E101" s="13"/>
      <c r="F101" s="13"/>
      <c r="G101" s="13"/>
      <c r="H101" s="13"/>
      <c r="I101" s="13"/>
      <c r="J101" s="13"/>
      <c r="K101" s="13"/>
      <c r="L101" s="13"/>
      <c r="M101" s="12"/>
      <c r="N101" s="13"/>
      <c r="O101" s="13"/>
      <c r="P101" s="13"/>
      <c r="Q101" s="13"/>
      <c r="R101" s="13"/>
      <c r="S101" s="13"/>
      <c r="T101" s="13"/>
    </row>
    <row r="102" spans="1:20" x14ac:dyDescent="0.2">
      <c r="A102" s="14"/>
      <c r="B102" s="13"/>
      <c r="C102" s="13"/>
      <c r="D102" s="13"/>
      <c r="E102" s="13"/>
      <c r="F102" s="13"/>
      <c r="G102" s="13"/>
      <c r="H102" s="13"/>
      <c r="I102" s="13"/>
      <c r="J102" s="13"/>
      <c r="K102" s="13"/>
      <c r="L102" s="13"/>
      <c r="M102" s="12"/>
      <c r="N102" s="13"/>
      <c r="O102" s="13"/>
      <c r="P102" s="13"/>
      <c r="Q102" s="13"/>
      <c r="R102" s="13"/>
      <c r="S102" s="13"/>
      <c r="T102" s="13"/>
    </row>
    <row r="103" spans="1:20" x14ac:dyDescent="0.2">
      <c r="A103" s="14"/>
      <c r="B103" s="13"/>
      <c r="C103" s="13"/>
      <c r="D103" s="13"/>
      <c r="E103" s="13"/>
      <c r="F103" s="13"/>
      <c r="G103" s="13"/>
      <c r="H103" s="13"/>
      <c r="I103" s="13"/>
      <c r="J103" s="13"/>
      <c r="K103" s="13"/>
      <c r="L103" s="13"/>
      <c r="M103" s="12"/>
      <c r="N103" s="13"/>
      <c r="O103" s="13"/>
      <c r="P103" s="13"/>
      <c r="Q103" s="13"/>
      <c r="R103" s="13"/>
      <c r="S103" s="13"/>
      <c r="T103" s="13"/>
    </row>
    <row r="104" spans="1:20" x14ac:dyDescent="0.2">
      <c r="A104" s="14"/>
      <c r="B104" s="13"/>
      <c r="C104" s="13"/>
      <c r="D104" s="13"/>
      <c r="E104" s="13"/>
      <c r="F104" s="13"/>
      <c r="G104" s="13"/>
      <c r="H104" s="13"/>
      <c r="I104" s="13"/>
      <c r="J104" s="13"/>
      <c r="K104" s="13"/>
      <c r="L104" s="13"/>
      <c r="M104" s="12"/>
      <c r="N104" s="13"/>
      <c r="O104" s="13"/>
      <c r="P104" s="13"/>
      <c r="Q104" s="13"/>
      <c r="R104" s="13"/>
      <c r="S104" s="13"/>
      <c r="T104" s="13"/>
    </row>
    <row r="105" spans="1:20" x14ac:dyDescent="0.2">
      <c r="A105" s="14"/>
      <c r="B105" s="13"/>
      <c r="C105" s="13"/>
      <c r="D105" s="13"/>
      <c r="E105" s="13"/>
      <c r="F105" s="13"/>
      <c r="G105" s="13"/>
      <c r="H105" s="13"/>
      <c r="I105" s="13"/>
      <c r="J105" s="13"/>
      <c r="K105" s="13"/>
      <c r="L105" s="13"/>
      <c r="M105" s="12"/>
      <c r="N105" s="13"/>
      <c r="O105" s="13"/>
      <c r="P105" s="13"/>
      <c r="Q105" s="13"/>
      <c r="R105" s="13"/>
      <c r="S105" s="13"/>
      <c r="T105" s="13"/>
    </row>
    <row r="106" spans="1:20" x14ac:dyDescent="0.2">
      <c r="A106" s="14"/>
      <c r="B106" s="13"/>
      <c r="C106" s="13"/>
      <c r="D106" s="13"/>
      <c r="E106" s="13"/>
      <c r="F106" s="13"/>
      <c r="G106" s="13"/>
      <c r="H106" s="13"/>
      <c r="I106" s="13"/>
      <c r="J106" s="13"/>
      <c r="K106" s="13"/>
      <c r="L106" s="13"/>
      <c r="M106" s="12"/>
      <c r="N106" s="13"/>
      <c r="O106" s="13"/>
      <c r="P106" s="13"/>
      <c r="Q106" s="13"/>
      <c r="R106" s="13"/>
      <c r="S106" s="13"/>
      <c r="T106" s="13"/>
    </row>
    <row r="107" spans="1:20" x14ac:dyDescent="0.2">
      <c r="A107" s="14"/>
      <c r="B107" s="13"/>
      <c r="C107" s="13"/>
      <c r="D107" s="13"/>
      <c r="E107" s="13"/>
      <c r="F107" s="13"/>
      <c r="G107" s="13"/>
      <c r="H107" s="13"/>
      <c r="I107" s="13"/>
      <c r="J107" s="13"/>
      <c r="K107" s="13"/>
      <c r="L107" s="13"/>
      <c r="M107" s="12"/>
      <c r="N107" s="13"/>
      <c r="O107" s="13"/>
      <c r="P107" s="13"/>
      <c r="Q107" s="13"/>
      <c r="R107" s="13"/>
      <c r="S107" s="13"/>
      <c r="T107" s="13"/>
    </row>
    <row r="108" spans="1:20" x14ac:dyDescent="0.2">
      <c r="A108" s="14"/>
      <c r="B108" s="13"/>
      <c r="C108" s="13"/>
      <c r="D108" s="13"/>
      <c r="E108" s="13"/>
      <c r="F108" s="13"/>
      <c r="G108" s="13"/>
      <c r="H108" s="13"/>
      <c r="I108" s="13"/>
      <c r="J108" s="13"/>
      <c r="K108" s="13"/>
      <c r="L108" s="13"/>
      <c r="M108" s="12"/>
      <c r="N108" s="13"/>
      <c r="O108" s="13"/>
      <c r="P108" s="13"/>
      <c r="Q108" s="13"/>
      <c r="R108" s="13"/>
      <c r="S108" s="13"/>
      <c r="T108" s="13"/>
    </row>
    <row r="109" spans="1:20" x14ac:dyDescent="0.2">
      <c r="A109" s="14"/>
      <c r="B109" s="13"/>
      <c r="C109" s="13"/>
      <c r="D109" s="13"/>
      <c r="E109" s="13"/>
      <c r="F109" s="13"/>
      <c r="G109" s="13"/>
      <c r="H109" s="13"/>
      <c r="I109" s="13"/>
      <c r="J109" s="13"/>
      <c r="K109" s="13"/>
      <c r="L109" s="13"/>
      <c r="M109" s="12"/>
      <c r="N109" s="13"/>
      <c r="O109" s="13"/>
      <c r="P109" s="13"/>
      <c r="Q109" s="13"/>
      <c r="R109" s="13"/>
      <c r="S109" s="13"/>
      <c r="T109" s="13"/>
    </row>
    <row r="110" spans="1:20" x14ac:dyDescent="0.2">
      <c r="A110" s="14"/>
      <c r="B110" s="13"/>
      <c r="C110" s="13"/>
      <c r="D110" s="13"/>
      <c r="E110" s="13"/>
      <c r="F110" s="13"/>
      <c r="G110" s="13"/>
      <c r="H110" s="13"/>
      <c r="I110" s="13"/>
      <c r="J110" s="13"/>
      <c r="K110" s="13"/>
      <c r="L110" s="13"/>
      <c r="M110" s="12"/>
      <c r="N110" s="13"/>
      <c r="O110" s="13"/>
      <c r="P110" s="13"/>
      <c r="Q110" s="13"/>
      <c r="R110" s="13"/>
      <c r="S110" s="13"/>
      <c r="T110" s="13"/>
    </row>
    <row r="111" spans="1:20" x14ac:dyDescent="0.2">
      <c r="A111" s="14"/>
      <c r="B111" s="13"/>
      <c r="C111" s="13"/>
      <c r="D111" s="13"/>
      <c r="E111" s="13"/>
      <c r="F111" s="13"/>
      <c r="G111" s="13"/>
      <c r="H111" s="13"/>
      <c r="I111" s="13"/>
      <c r="J111" s="13"/>
      <c r="K111" s="13"/>
      <c r="L111" s="13"/>
      <c r="M111" s="12"/>
      <c r="N111" s="13"/>
      <c r="O111" s="13"/>
      <c r="P111" s="13"/>
      <c r="Q111" s="13"/>
      <c r="R111" s="13"/>
      <c r="S111" s="13"/>
      <c r="T111" s="13"/>
    </row>
    <row r="112" spans="1:20" x14ac:dyDescent="0.2">
      <c r="A112" s="14"/>
      <c r="B112" s="13"/>
      <c r="C112" s="13"/>
      <c r="D112" s="13"/>
      <c r="E112" s="13"/>
      <c r="F112" s="13"/>
      <c r="G112" s="13"/>
      <c r="H112" s="13"/>
      <c r="I112" s="13"/>
      <c r="J112" s="13"/>
      <c r="K112" s="13"/>
      <c r="L112" s="13"/>
      <c r="M112" s="12"/>
      <c r="N112" s="13"/>
      <c r="O112" s="13"/>
      <c r="P112" s="13"/>
      <c r="Q112" s="13"/>
      <c r="R112" s="13"/>
      <c r="S112" s="13"/>
      <c r="T112" s="13"/>
    </row>
    <row r="113" spans="1:20" x14ac:dyDescent="0.2">
      <c r="A113" s="14"/>
      <c r="B113" s="13"/>
      <c r="C113" s="13"/>
      <c r="D113" s="13"/>
      <c r="E113" s="13"/>
      <c r="F113" s="13"/>
      <c r="G113" s="13"/>
      <c r="H113" s="13"/>
      <c r="I113" s="13"/>
      <c r="J113" s="13"/>
      <c r="K113" s="13"/>
      <c r="L113" s="13"/>
      <c r="M113" s="12"/>
      <c r="N113" s="13"/>
      <c r="O113" s="13"/>
      <c r="P113" s="13"/>
      <c r="Q113" s="13"/>
      <c r="R113" s="13"/>
      <c r="S113" s="13"/>
      <c r="T113" s="13"/>
    </row>
    <row r="114" spans="1:20" x14ac:dyDescent="0.2">
      <c r="A114" s="14"/>
      <c r="B114" s="13"/>
      <c r="C114" s="13"/>
      <c r="D114" s="13"/>
      <c r="E114" s="13"/>
      <c r="F114" s="13"/>
      <c r="G114" s="13"/>
      <c r="H114" s="13"/>
      <c r="I114" s="13"/>
      <c r="J114" s="13"/>
      <c r="K114" s="13"/>
      <c r="L114" s="13"/>
      <c r="M114" s="12"/>
      <c r="N114" s="13"/>
      <c r="O114" s="13"/>
      <c r="P114" s="13"/>
      <c r="Q114" s="13"/>
      <c r="R114" s="13"/>
      <c r="S114" s="13"/>
      <c r="T114" s="13"/>
    </row>
    <row r="115" spans="1:20" x14ac:dyDescent="0.2">
      <c r="A115" s="14"/>
      <c r="B115" s="13"/>
      <c r="C115" s="13"/>
      <c r="D115" s="13"/>
      <c r="E115" s="13"/>
      <c r="F115" s="13"/>
      <c r="G115" s="13"/>
      <c r="H115" s="13"/>
      <c r="I115" s="13"/>
      <c r="J115" s="13"/>
      <c r="K115" s="13"/>
      <c r="L115" s="13"/>
      <c r="M115" s="12"/>
      <c r="N115" s="13"/>
      <c r="O115" s="13"/>
      <c r="P115" s="13"/>
      <c r="Q115" s="13"/>
      <c r="R115" s="13"/>
      <c r="S115" s="13"/>
      <c r="T115" s="13"/>
    </row>
    <row r="116" spans="1:20" x14ac:dyDescent="0.2">
      <c r="A116" s="14"/>
      <c r="B116" s="13"/>
      <c r="C116" s="13"/>
      <c r="D116" s="13"/>
      <c r="E116" s="13"/>
      <c r="F116" s="13"/>
      <c r="G116" s="13"/>
      <c r="H116" s="13"/>
      <c r="I116" s="13"/>
      <c r="J116" s="13"/>
      <c r="K116" s="13"/>
      <c r="L116" s="13"/>
      <c r="M116" s="12"/>
      <c r="N116" s="13"/>
      <c r="O116" s="13"/>
      <c r="P116" s="13"/>
      <c r="Q116" s="13"/>
      <c r="R116" s="13"/>
      <c r="S116" s="13"/>
      <c r="T116" s="13"/>
    </row>
    <row r="117" spans="1:20" x14ac:dyDescent="0.2">
      <c r="A117" s="14"/>
      <c r="B117" s="13"/>
      <c r="C117" s="13"/>
      <c r="D117" s="13"/>
      <c r="E117" s="13"/>
      <c r="F117" s="13"/>
      <c r="G117" s="13"/>
      <c r="H117" s="13"/>
      <c r="I117" s="13"/>
      <c r="J117" s="13"/>
      <c r="K117" s="13"/>
      <c r="L117" s="13"/>
      <c r="M117" s="12"/>
      <c r="N117" s="13"/>
      <c r="O117" s="13"/>
      <c r="P117" s="13"/>
      <c r="Q117" s="13"/>
      <c r="R117" s="13"/>
      <c r="S117" s="13"/>
      <c r="T117" s="13"/>
    </row>
    <row r="118" spans="1:20" x14ac:dyDescent="0.2">
      <c r="A118" s="14"/>
      <c r="B118" s="13"/>
      <c r="C118" s="13"/>
      <c r="D118" s="13"/>
      <c r="E118" s="13"/>
      <c r="F118" s="13"/>
      <c r="G118" s="13"/>
      <c r="H118" s="13"/>
      <c r="I118" s="13"/>
      <c r="J118" s="13"/>
      <c r="K118" s="13"/>
      <c r="L118" s="13"/>
      <c r="M118" s="12"/>
      <c r="N118" s="13"/>
      <c r="O118" s="13"/>
      <c r="P118" s="13"/>
      <c r="Q118" s="13"/>
      <c r="R118" s="13"/>
      <c r="S118" s="13"/>
      <c r="T118" s="13"/>
    </row>
    <row r="119" spans="1:20" x14ac:dyDescent="0.2">
      <c r="A119" s="14"/>
      <c r="B119" s="13"/>
      <c r="C119" s="13"/>
      <c r="D119" s="13"/>
      <c r="E119" s="13"/>
      <c r="F119" s="13"/>
      <c r="G119" s="13"/>
      <c r="H119" s="13"/>
      <c r="I119" s="13"/>
      <c r="J119" s="13"/>
      <c r="K119" s="13"/>
      <c r="L119" s="13"/>
      <c r="M119" s="12"/>
      <c r="N119" s="13"/>
      <c r="O119" s="13"/>
      <c r="P119" s="13"/>
      <c r="Q119" s="13"/>
      <c r="R119" s="13"/>
      <c r="S119" s="13"/>
      <c r="T119" s="13"/>
    </row>
    <row r="120" spans="1:20" x14ac:dyDescent="0.2">
      <c r="A120" s="14"/>
      <c r="B120" s="13"/>
      <c r="C120" s="13"/>
      <c r="D120" s="13"/>
      <c r="E120" s="13"/>
      <c r="F120" s="13"/>
      <c r="G120" s="13"/>
      <c r="H120" s="13"/>
      <c r="I120" s="13"/>
      <c r="J120" s="13"/>
      <c r="K120" s="13"/>
      <c r="L120" s="13"/>
      <c r="M120" s="12"/>
      <c r="N120" s="13"/>
      <c r="O120" s="13"/>
      <c r="P120" s="13"/>
      <c r="Q120" s="13"/>
      <c r="R120" s="13"/>
      <c r="S120" s="13"/>
      <c r="T120" s="13"/>
    </row>
    <row r="121" spans="1:20" x14ac:dyDescent="0.2">
      <c r="A121" s="14"/>
      <c r="B121" s="13"/>
      <c r="C121" s="13"/>
      <c r="D121" s="13"/>
      <c r="E121" s="13"/>
      <c r="F121" s="13"/>
      <c r="G121" s="13"/>
      <c r="H121" s="13"/>
      <c r="I121" s="13"/>
      <c r="J121" s="13"/>
      <c r="K121" s="13"/>
      <c r="L121" s="13"/>
      <c r="M121" s="12"/>
      <c r="N121" s="13"/>
      <c r="O121" s="13"/>
      <c r="P121" s="13"/>
      <c r="Q121" s="13"/>
      <c r="R121" s="13"/>
      <c r="S121" s="13"/>
      <c r="T121" s="13"/>
    </row>
    <row r="122" spans="1:20" x14ac:dyDescent="0.2">
      <c r="A122" s="14"/>
      <c r="B122" s="13"/>
      <c r="C122" s="13"/>
      <c r="D122" s="13"/>
      <c r="E122" s="13"/>
      <c r="F122" s="13"/>
      <c r="G122" s="13"/>
      <c r="H122" s="13"/>
      <c r="I122" s="13"/>
      <c r="J122" s="13"/>
      <c r="K122" s="13"/>
      <c r="L122" s="13"/>
      <c r="M122" s="12"/>
      <c r="N122" s="13"/>
      <c r="O122" s="13"/>
      <c r="P122" s="13"/>
      <c r="Q122" s="13"/>
      <c r="R122" s="13"/>
      <c r="S122" s="13"/>
      <c r="T122" s="13"/>
    </row>
    <row r="123" spans="1:20" x14ac:dyDescent="0.2">
      <c r="A123" s="14"/>
      <c r="B123" s="13"/>
      <c r="C123" s="13"/>
      <c r="D123" s="13"/>
      <c r="E123" s="13"/>
      <c r="F123" s="13"/>
      <c r="G123" s="13"/>
      <c r="H123" s="13"/>
      <c r="I123" s="13"/>
      <c r="J123" s="13"/>
      <c r="K123" s="13"/>
      <c r="L123" s="13"/>
      <c r="M123" s="12"/>
      <c r="N123" s="13"/>
      <c r="O123" s="13"/>
      <c r="P123" s="13"/>
      <c r="Q123" s="13"/>
      <c r="R123" s="13"/>
      <c r="S123" s="13"/>
      <c r="T123" s="13"/>
    </row>
    <row r="124" spans="1:20" x14ac:dyDescent="0.2">
      <c r="A124" s="14"/>
      <c r="B124" s="13"/>
      <c r="C124" s="13"/>
      <c r="D124" s="13"/>
      <c r="E124" s="13"/>
      <c r="F124" s="13"/>
      <c r="G124" s="13"/>
      <c r="H124" s="13"/>
      <c r="I124" s="13"/>
      <c r="J124" s="13"/>
      <c r="K124" s="13"/>
      <c r="L124" s="13"/>
      <c r="M124" s="12"/>
      <c r="N124" s="13"/>
      <c r="O124" s="13"/>
      <c r="P124" s="13"/>
      <c r="Q124" s="13"/>
      <c r="R124" s="13"/>
      <c r="S124" s="13"/>
      <c r="T124" s="13"/>
    </row>
    <row r="125" spans="1:20" x14ac:dyDescent="0.2">
      <c r="A125" s="14"/>
      <c r="B125" s="13"/>
      <c r="C125" s="13"/>
      <c r="D125" s="13"/>
      <c r="E125" s="13"/>
      <c r="F125" s="13"/>
      <c r="G125" s="13"/>
      <c r="H125" s="13"/>
      <c r="I125" s="13"/>
      <c r="J125" s="13"/>
      <c r="K125" s="13"/>
      <c r="L125" s="13"/>
      <c r="M125" s="12"/>
      <c r="N125" s="13"/>
      <c r="O125" s="13"/>
      <c r="P125" s="13"/>
      <c r="Q125" s="13"/>
      <c r="R125" s="13"/>
      <c r="S125" s="13"/>
      <c r="T125" s="13"/>
    </row>
    <row r="126" spans="1:20" x14ac:dyDescent="0.2">
      <c r="A126" s="14"/>
      <c r="B126" s="13"/>
      <c r="C126" s="13"/>
      <c r="D126" s="13"/>
      <c r="E126" s="13"/>
      <c r="F126" s="13"/>
      <c r="G126" s="13"/>
      <c r="H126" s="13"/>
      <c r="I126" s="13"/>
      <c r="J126" s="13"/>
      <c r="K126" s="13"/>
      <c r="L126" s="13"/>
      <c r="M126" s="12"/>
      <c r="N126" s="13"/>
      <c r="O126" s="13"/>
      <c r="P126" s="13"/>
      <c r="Q126" s="13"/>
      <c r="R126" s="13"/>
      <c r="S126" s="13"/>
      <c r="T126" s="13"/>
    </row>
    <row r="127" spans="1:20" x14ac:dyDescent="0.2">
      <c r="A127" s="14"/>
      <c r="B127" s="13"/>
      <c r="C127" s="13"/>
      <c r="D127" s="13"/>
      <c r="E127" s="13"/>
      <c r="F127" s="13"/>
      <c r="G127" s="13"/>
      <c r="H127" s="13"/>
      <c r="I127" s="13"/>
      <c r="J127" s="13"/>
      <c r="K127" s="13"/>
      <c r="L127" s="13"/>
      <c r="M127" s="12"/>
      <c r="N127" s="13"/>
      <c r="O127" s="13"/>
      <c r="P127" s="13"/>
      <c r="Q127" s="13"/>
      <c r="R127" s="13"/>
      <c r="S127" s="13"/>
      <c r="T127" s="13"/>
    </row>
    <row r="128" spans="1:20" x14ac:dyDescent="0.2">
      <c r="A128" s="14"/>
      <c r="B128" s="13"/>
      <c r="C128" s="13"/>
      <c r="D128" s="13"/>
      <c r="E128" s="13"/>
      <c r="F128" s="13"/>
      <c r="G128" s="13"/>
      <c r="H128" s="13"/>
      <c r="I128" s="13"/>
      <c r="J128" s="13"/>
      <c r="K128" s="13"/>
      <c r="L128" s="13"/>
      <c r="M128" s="12"/>
      <c r="N128" s="13"/>
      <c r="O128" s="13"/>
      <c r="P128" s="13"/>
      <c r="Q128" s="13"/>
      <c r="R128" s="13"/>
      <c r="S128" s="13"/>
      <c r="T128" s="13"/>
    </row>
    <row r="129" spans="1:20" x14ac:dyDescent="0.2">
      <c r="A129" s="14"/>
      <c r="B129" s="13"/>
      <c r="C129" s="13"/>
      <c r="D129" s="13"/>
      <c r="E129" s="13"/>
      <c r="F129" s="13"/>
      <c r="G129" s="13"/>
      <c r="H129" s="13"/>
      <c r="I129" s="13"/>
      <c r="J129" s="13"/>
      <c r="K129" s="13"/>
      <c r="L129" s="13"/>
      <c r="M129" s="12"/>
      <c r="N129" s="13"/>
      <c r="O129" s="13"/>
      <c r="P129" s="13"/>
      <c r="Q129" s="13"/>
      <c r="R129" s="13"/>
      <c r="S129" s="13"/>
      <c r="T129" s="13"/>
    </row>
    <row r="130" spans="1:20" x14ac:dyDescent="0.2">
      <c r="A130" s="14"/>
      <c r="B130" s="13"/>
      <c r="C130" s="13"/>
      <c r="D130" s="13"/>
      <c r="E130" s="13"/>
      <c r="F130" s="13"/>
      <c r="G130" s="13"/>
      <c r="H130" s="13"/>
      <c r="I130" s="13"/>
      <c r="J130" s="13"/>
      <c r="K130" s="13"/>
      <c r="L130" s="13"/>
      <c r="M130" s="12"/>
      <c r="N130" s="13"/>
      <c r="O130" s="13"/>
      <c r="P130" s="13"/>
      <c r="Q130" s="13"/>
      <c r="R130" s="13"/>
      <c r="S130" s="13"/>
      <c r="T130" s="13"/>
    </row>
    <row r="131" spans="1:20" x14ac:dyDescent="0.2">
      <c r="A131" s="14"/>
      <c r="B131" s="13"/>
      <c r="C131" s="13"/>
      <c r="D131" s="13"/>
      <c r="E131" s="13"/>
      <c r="F131" s="13"/>
      <c r="G131" s="13"/>
      <c r="H131" s="13"/>
      <c r="I131" s="13"/>
      <c r="J131" s="13"/>
      <c r="K131" s="13"/>
      <c r="L131" s="13"/>
      <c r="M131" s="12"/>
      <c r="N131" s="13"/>
      <c r="O131" s="13"/>
      <c r="P131" s="13"/>
      <c r="Q131" s="13"/>
      <c r="R131" s="13"/>
      <c r="S131" s="13"/>
      <c r="T131" s="13"/>
    </row>
    <row r="132" spans="1:20" x14ac:dyDescent="0.2">
      <c r="A132" s="14"/>
      <c r="B132" s="13"/>
      <c r="C132" s="13"/>
      <c r="D132" s="13"/>
      <c r="E132" s="13"/>
      <c r="F132" s="13"/>
      <c r="G132" s="13"/>
      <c r="H132" s="13"/>
      <c r="I132" s="13"/>
      <c r="J132" s="13"/>
      <c r="K132" s="13"/>
      <c r="L132" s="13"/>
      <c r="M132" s="12"/>
      <c r="N132" s="13"/>
      <c r="O132" s="13"/>
      <c r="P132" s="13"/>
      <c r="Q132" s="13"/>
      <c r="R132" s="13"/>
      <c r="S132" s="13"/>
      <c r="T132" s="13"/>
    </row>
    <row r="133" spans="1:20" x14ac:dyDescent="0.2">
      <c r="A133" s="14"/>
      <c r="B133" s="13"/>
      <c r="C133" s="13"/>
      <c r="D133" s="13"/>
      <c r="E133" s="13"/>
      <c r="F133" s="13"/>
      <c r="G133" s="13"/>
      <c r="H133" s="13"/>
      <c r="I133" s="13"/>
      <c r="J133" s="13"/>
      <c r="K133" s="13"/>
      <c r="L133" s="13"/>
      <c r="M133" s="12"/>
      <c r="N133" s="13"/>
      <c r="O133" s="13"/>
      <c r="P133" s="13"/>
      <c r="Q133" s="13"/>
      <c r="R133" s="13"/>
      <c r="S133" s="13"/>
      <c r="T133" s="13"/>
    </row>
    <row r="134" spans="1:20" x14ac:dyDescent="0.2">
      <c r="A134" s="14"/>
      <c r="B134" s="13"/>
      <c r="C134" s="13"/>
      <c r="D134" s="13"/>
      <c r="E134" s="13"/>
      <c r="F134" s="13"/>
      <c r="G134" s="13"/>
      <c r="H134" s="13"/>
      <c r="I134" s="13"/>
      <c r="J134" s="13"/>
      <c r="K134" s="13"/>
      <c r="L134" s="13"/>
      <c r="M134" s="12"/>
      <c r="N134" s="13"/>
      <c r="O134" s="13"/>
      <c r="P134" s="13"/>
      <c r="Q134" s="13"/>
      <c r="R134" s="13"/>
      <c r="S134" s="13"/>
      <c r="T134" s="13"/>
    </row>
    <row r="135" spans="1:20" x14ac:dyDescent="0.2">
      <c r="A135" s="14"/>
      <c r="B135" s="13"/>
      <c r="C135" s="13"/>
      <c r="D135" s="13"/>
      <c r="E135" s="13"/>
      <c r="F135" s="13"/>
      <c r="G135" s="13"/>
      <c r="H135" s="13"/>
      <c r="I135" s="13"/>
      <c r="J135" s="13"/>
      <c r="K135" s="13"/>
      <c r="L135" s="13"/>
      <c r="M135" s="12"/>
      <c r="N135" s="13"/>
      <c r="O135" s="13"/>
      <c r="P135" s="13"/>
      <c r="Q135" s="13"/>
      <c r="R135" s="13"/>
      <c r="S135" s="13"/>
      <c r="T135" s="13"/>
    </row>
    <row r="136" spans="1:20" x14ac:dyDescent="0.2">
      <c r="A136" s="14"/>
      <c r="B136" s="13"/>
      <c r="C136" s="13"/>
      <c r="D136" s="13"/>
      <c r="E136" s="13"/>
      <c r="F136" s="13"/>
      <c r="G136" s="13"/>
      <c r="H136" s="13"/>
      <c r="I136" s="13"/>
      <c r="J136" s="13"/>
      <c r="K136" s="13"/>
      <c r="L136" s="13"/>
      <c r="M136" s="12"/>
      <c r="N136" s="13"/>
      <c r="O136" s="13"/>
      <c r="P136" s="13"/>
      <c r="Q136" s="13"/>
      <c r="R136" s="13"/>
      <c r="S136" s="13"/>
      <c r="T136" s="13"/>
    </row>
    <row r="137" spans="1:20" x14ac:dyDescent="0.2">
      <c r="A137" s="14"/>
      <c r="B137" s="13"/>
      <c r="C137" s="13"/>
      <c r="D137" s="13"/>
      <c r="E137" s="13"/>
      <c r="F137" s="13"/>
      <c r="G137" s="13"/>
      <c r="H137" s="13"/>
      <c r="I137" s="13"/>
      <c r="J137" s="13"/>
      <c r="K137" s="13"/>
      <c r="L137" s="13"/>
      <c r="M137" s="12"/>
      <c r="N137" s="13"/>
      <c r="O137" s="13"/>
      <c r="P137" s="13"/>
      <c r="Q137" s="13"/>
      <c r="R137" s="13"/>
      <c r="S137" s="13"/>
      <c r="T137" s="13"/>
    </row>
    <row r="189" s="26" customFormat="1" x14ac:dyDescent="0.2"/>
    <row r="190" s="26" customFormat="1" x14ac:dyDescent="0.2"/>
    <row r="191" s="26" customFormat="1" x14ac:dyDescent="0.2"/>
    <row r="192" s="26" customFormat="1" x14ac:dyDescent="0.2"/>
    <row r="193" s="26" customFormat="1" x14ac:dyDescent="0.2"/>
    <row r="194" s="26" customFormat="1" x14ac:dyDescent="0.2"/>
    <row r="195" s="26" customFormat="1" x14ac:dyDescent="0.2"/>
    <row r="218" spans="1:19" x14ac:dyDescent="0.2">
      <c r="A218" s="111"/>
      <c r="B218" s="13"/>
      <c r="C218" s="13"/>
      <c r="D218" s="13"/>
      <c r="E218" s="13"/>
      <c r="F218" s="13"/>
      <c r="G218" s="13"/>
      <c r="H218" s="13"/>
      <c r="I218" s="13"/>
      <c r="J218" s="13"/>
      <c r="K218" s="13"/>
      <c r="L218" s="13"/>
      <c r="M218" s="13"/>
      <c r="N218" s="13"/>
      <c r="O218" s="13"/>
      <c r="P218" s="13"/>
      <c r="Q218" s="13"/>
      <c r="R218" s="13"/>
      <c r="S218" s="13"/>
    </row>
    <row r="219" spans="1:19" s="112" customFormat="1" x14ac:dyDescent="0.2">
      <c r="A219" s="26"/>
    </row>
    <row r="227" spans="1:8" s="112" customFormat="1" x14ac:dyDescent="0.2"/>
    <row r="228" spans="1:8" s="112" customFormat="1" x14ac:dyDescent="0.2">
      <c r="A228" s="26"/>
    </row>
    <row r="229" spans="1:8" s="112" customFormat="1" x14ac:dyDescent="0.2"/>
    <row r="230" spans="1:8" s="112" customFormat="1" x14ac:dyDescent="0.2"/>
    <row r="231" spans="1:8" s="112" customFormat="1" x14ac:dyDescent="0.2"/>
    <row r="232" spans="1:8" x14ac:dyDescent="0.2">
      <c r="A232" s="112"/>
      <c r="B232" s="112"/>
      <c r="C232" s="112"/>
      <c r="D232" s="112"/>
      <c r="E232" s="112"/>
      <c r="F232" s="112"/>
      <c r="G232" s="112"/>
      <c r="H232" s="112"/>
    </row>
    <row r="233" spans="1:8" x14ac:dyDescent="0.2">
      <c r="A233" s="112"/>
      <c r="B233" s="112"/>
      <c r="C233" s="112"/>
      <c r="D233" s="112"/>
      <c r="E233" s="112"/>
      <c r="F233" s="112"/>
      <c r="G233" s="112"/>
      <c r="H233" s="112"/>
    </row>
    <row r="234" spans="1:8" x14ac:dyDescent="0.2">
      <c r="A234" s="112"/>
      <c r="B234" s="112"/>
      <c r="C234" s="112"/>
      <c r="D234" s="112"/>
      <c r="E234" s="112"/>
      <c r="F234" s="112"/>
      <c r="G234" s="112"/>
      <c r="H234" s="112"/>
    </row>
    <row r="235" spans="1:8" x14ac:dyDescent="0.2">
      <c r="A235" s="112"/>
      <c r="B235" s="112"/>
      <c r="C235" s="112"/>
      <c r="D235" s="112"/>
      <c r="E235" s="112"/>
      <c r="F235" s="112"/>
      <c r="G235" s="112"/>
      <c r="H235" s="112"/>
    </row>
    <row r="236" spans="1:8" x14ac:dyDescent="0.2">
      <c r="A236" s="26"/>
      <c r="B236" s="112"/>
      <c r="C236" s="112"/>
      <c r="D236" s="112"/>
      <c r="E236" s="112"/>
      <c r="F236" s="112"/>
      <c r="G236" s="112"/>
      <c r="H236" s="112"/>
    </row>
    <row r="237" spans="1:8" x14ac:dyDescent="0.2">
      <c r="A237" s="112"/>
      <c r="B237" s="112"/>
      <c r="C237" s="112"/>
      <c r="D237" s="112"/>
      <c r="E237" s="112"/>
      <c r="F237" s="112"/>
      <c r="G237" s="112"/>
      <c r="H237" s="112"/>
    </row>
    <row r="238" spans="1:8" x14ac:dyDescent="0.2">
      <c r="A238" s="26"/>
      <c r="B238" s="112"/>
      <c r="C238" s="112"/>
      <c r="D238" s="112"/>
      <c r="E238" s="112"/>
      <c r="F238" s="112"/>
      <c r="G238" s="112"/>
      <c r="H238" s="112"/>
    </row>
    <row r="239" spans="1:8" x14ac:dyDescent="0.2">
      <c r="A239" s="26"/>
      <c r="B239" s="112"/>
      <c r="C239" s="112"/>
      <c r="D239" s="112"/>
      <c r="E239" s="112"/>
      <c r="F239" s="112"/>
      <c r="G239" s="112"/>
      <c r="H239" s="112"/>
    </row>
    <row r="240" spans="1:8" x14ac:dyDescent="0.2">
      <c r="A240" s="26"/>
      <c r="B240" s="112"/>
      <c r="C240" s="112"/>
      <c r="D240" s="112"/>
      <c r="E240" s="112"/>
      <c r="F240" s="112"/>
      <c r="G240" s="112"/>
      <c r="H240" s="112"/>
    </row>
  </sheetData>
  <sheetProtection password="DA8F" sheet="1" selectLockedCells="1"/>
  <mergeCells count="37">
    <mergeCell ref="D12:H12"/>
    <mergeCell ref="I12:L12"/>
    <mergeCell ref="I9:P9"/>
    <mergeCell ref="Q9:AD9"/>
    <mergeCell ref="A6:D6"/>
    <mergeCell ref="A10:D10"/>
    <mergeCell ref="A9:D9"/>
    <mergeCell ref="E9:H9"/>
    <mergeCell ref="N7:R7"/>
    <mergeCell ref="S7:W7"/>
    <mergeCell ref="A7:I7"/>
    <mergeCell ref="J7:M7"/>
    <mergeCell ref="A8:I8"/>
    <mergeCell ref="X7:AA7"/>
    <mergeCell ref="AB7:AD7"/>
    <mergeCell ref="E10:H10"/>
    <mergeCell ref="I10:P10"/>
    <mergeCell ref="Q10:AD10"/>
    <mergeCell ref="J8:M8"/>
    <mergeCell ref="X8:AA8"/>
    <mergeCell ref="AB8:AD8"/>
    <mergeCell ref="N8:R8"/>
    <mergeCell ref="S8:W8"/>
    <mergeCell ref="O5:R5"/>
    <mergeCell ref="A2:AD2"/>
    <mergeCell ref="J6:N6"/>
    <mergeCell ref="A3:AD3"/>
    <mergeCell ref="A5:D5"/>
    <mergeCell ref="E5:I5"/>
    <mergeCell ref="J5:N5"/>
    <mergeCell ref="E6:I6"/>
    <mergeCell ref="O6:R6"/>
    <mergeCell ref="AA6:AD6"/>
    <mergeCell ref="S4:AD4"/>
    <mergeCell ref="S6:Z6"/>
    <mergeCell ref="S5:Z5"/>
    <mergeCell ref="AA5:AD5"/>
  </mergeCells>
  <phoneticPr fontId="6" type="noConversion"/>
  <conditionalFormatting sqref="S6:Z6">
    <cfRule type="expression" dxfId="22" priority="1" stopIfTrue="1">
      <formula>$S$4&lt;&gt;""</formula>
    </cfRule>
  </conditionalFormatting>
  <dataValidations count="9">
    <dataValidation allowBlank="1" showErrorMessage="1" prompt="Der Wohnort des Dienstreisenden ist nicht der Ort, an dem seine Familie, sondern der Ort, an dem er selbst wohnt und von dem aus er arbeitstäglich zur Dienststätte pendelt." sqref="Q10:AD10"/>
    <dataValidation type="list" allowBlank="1" showInputMessage="1" showErrorMessage="1" sqref="E6:I6">
      <formula1>"Professor,Dr.,Prof. Dr."</formula1>
    </dataValidation>
    <dataValidation type="list" allowBlank="1" showInputMessage="1" showErrorMessage="1" sqref="A6">
      <formula1>"Frau,Herr"</formula1>
    </dataValidation>
    <dataValidation allowBlank="1" showInputMessage="1" showErrorMessage="1" promptTitle="Personalnummer" prompt="Es ist erforderlich, dass Sie hier Ihre Personalnummer eingeben." sqref="AB8:AD8"/>
    <dataValidation type="list" allowBlank="1" showInputMessage="1" showErrorMessage="1" sqref="S8:W8">
      <formula1>Bereiche</formula1>
    </dataValidation>
    <dataValidation type="list" allowBlank="1" showInputMessage="1" showErrorMessage="1" sqref="A8:I8">
      <formula1>Behörden</formula1>
    </dataValidation>
    <dataValidation allowBlank="1" showInputMessage="1" showErrorMessage="1" promptTitle="Berufsschullehrer:" prompt="Bitte geben Sie Ihre Stammschule an!" sqref="X8:AA8"/>
    <dataValidation allowBlank="1" showInputMessage="1" showErrorMessage="1" prompt="Für die Berufsschullehrer ist dieses Feld kein Pflichtfeld." sqref="O6:R6"/>
    <dataValidation allowBlank="1" showInputMessage="1" showErrorMessage="1" promptTitle="Erfassungsformat IBAN" prompt="Bitte nach jeder 4. Stelle ein _x000a_Leerzeichen einfügen." sqref="S6:Z6"/>
  </dataValidations>
  <pageMargins left="0.78740157499999996" right="0.78740157499999996" top="0.984251969" bottom="0.984251969" header="0.4921259845" footer="0.4921259845"/>
  <pageSetup paperSize="9" scale="79" orientation="landscape"/>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7"/>
  </sheetPr>
  <dimension ref="A1:C133"/>
  <sheetViews>
    <sheetView showGridLines="0" zoomScaleNormal="100" workbookViewId="0"/>
  </sheetViews>
  <sheetFormatPr baseColWidth="10" defaultColWidth="11.28515625" defaultRowHeight="14.25" x14ac:dyDescent="0.2"/>
  <cols>
    <col min="1" max="1" width="14.28515625" style="151" customWidth="1"/>
    <col min="2" max="2" width="98.7109375" style="151" customWidth="1"/>
    <col min="3" max="3" width="4.28515625" style="151" customWidth="1"/>
    <col min="4" max="16384" width="11.28515625" style="151"/>
  </cols>
  <sheetData>
    <row r="1" spans="1:3" ht="19.5" customHeight="1" thickBot="1" x14ac:dyDescent="0.25">
      <c r="A1" s="150"/>
      <c r="B1" s="150"/>
      <c r="C1" s="150"/>
    </row>
    <row r="2" spans="1:3" ht="39.200000000000003" customHeight="1" thickBot="1" x14ac:dyDescent="0.25">
      <c r="A2" s="364" t="s">
        <v>151</v>
      </c>
      <c r="B2" s="365"/>
      <c r="C2" s="150"/>
    </row>
    <row r="3" spans="1:3" ht="22.7" customHeight="1" x14ac:dyDescent="0.2">
      <c r="A3" s="366" t="s">
        <v>152</v>
      </c>
      <c r="B3" s="367"/>
      <c r="C3" s="150"/>
    </row>
    <row r="4" spans="1:3" ht="14.25" customHeight="1" x14ac:dyDescent="0.2">
      <c r="A4" s="152"/>
      <c r="B4" s="153"/>
      <c r="C4" s="150"/>
    </row>
    <row r="5" spans="1:3" ht="43.5" customHeight="1" x14ac:dyDescent="0.2">
      <c r="A5" s="366" t="s">
        <v>224</v>
      </c>
      <c r="B5" s="367"/>
      <c r="C5" s="150"/>
    </row>
    <row r="6" spans="1:3" ht="14.25" customHeight="1" x14ac:dyDescent="0.2">
      <c r="A6" s="152"/>
      <c r="B6" s="153"/>
      <c r="C6" s="150"/>
    </row>
    <row r="7" spans="1:3" ht="30.75" customHeight="1" x14ac:dyDescent="0.2">
      <c r="A7" s="366" t="s">
        <v>153</v>
      </c>
      <c r="B7" s="367"/>
      <c r="C7" s="150"/>
    </row>
    <row r="8" spans="1:3" ht="14.25" customHeight="1" x14ac:dyDescent="0.2">
      <c r="A8" s="154"/>
      <c r="B8" s="155"/>
      <c r="C8" s="150"/>
    </row>
    <row r="9" spans="1:3" ht="30.2" customHeight="1" x14ac:dyDescent="0.2">
      <c r="A9" s="366" t="s">
        <v>154</v>
      </c>
      <c r="B9" s="367"/>
      <c r="C9" s="150"/>
    </row>
    <row r="10" spans="1:3" ht="14.25" customHeight="1" x14ac:dyDescent="0.2">
      <c r="A10" s="156"/>
      <c r="B10" s="157"/>
      <c r="C10" s="150"/>
    </row>
    <row r="11" spans="1:3" ht="24.75" customHeight="1" x14ac:dyDescent="0.2">
      <c r="A11" s="370" t="s">
        <v>155</v>
      </c>
      <c r="B11" s="371"/>
      <c r="C11" s="150"/>
    </row>
    <row r="12" spans="1:3" ht="90.75" customHeight="1" x14ac:dyDescent="0.2">
      <c r="A12" s="368" t="s">
        <v>187</v>
      </c>
      <c r="B12" s="369"/>
      <c r="C12" s="150"/>
    </row>
    <row r="13" spans="1:3" ht="14.25" customHeight="1" x14ac:dyDescent="0.2">
      <c r="A13" s="158"/>
      <c r="B13" s="159"/>
      <c r="C13" s="150"/>
    </row>
    <row r="14" spans="1:3" ht="24.75" customHeight="1" x14ac:dyDescent="0.2">
      <c r="A14" s="370" t="s">
        <v>156</v>
      </c>
      <c r="B14" s="371"/>
      <c r="C14" s="150"/>
    </row>
    <row r="15" spans="1:3" ht="60" customHeight="1" x14ac:dyDescent="0.2">
      <c r="A15" s="368" t="s">
        <v>157</v>
      </c>
      <c r="B15" s="369"/>
      <c r="C15" s="150"/>
    </row>
    <row r="16" spans="1:3" ht="14.25" customHeight="1" x14ac:dyDescent="0.2">
      <c r="A16" s="158"/>
      <c r="B16" s="159"/>
      <c r="C16" s="150"/>
    </row>
    <row r="17" spans="1:3" ht="24.75" customHeight="1" x14ac:dyDescent="0.2">
      <c r="A17" s="370" t="s">
        <v>158</v>
      </c>
      <c r="B17" s="371"/>
      <c r="C17" s="150"/>
    </row>
    <row r="18" spans="1:3" ht="36" customHeight="1" x14ac:dyDescent="0.2">
      <c r="A18" s="368" t="s">
        <v>159</v>
      </c>
      <c r="B18" s="369"/>
      <c r="C18" s="150"/>
    </row>
    <row r="19" spans="1:3" ht="30.2" customHeight="1" x14ac:dyDescent="0.2">
      <c r="A19" s="366" t="s">
        <v>185</v>
      </c>
      <c r="B19" s="367"/>
      <c r="C19" s="150"/>
    </row>
    <row r="20" spans="1:3" ht="14.25" customHeight="1" x14ac:dyDescent="0.2">
      <c r="A20" s="154"/>
      <c r="B20" s="155"/>
      <c r="C20" s="150"/>
    </row>
    <row r="21" spans="1:3" ht="14.25" customHeight="1" x14ac:dyDescent="0.2">
      <c r="A21" s="366" t="s">
        <v>160</v>
      </c>
      <c r="B21" s="367"/>
      <c r="C21" s="150"/>
    </row>
    <row r="22" spans="1:3" ht="14.25" customHeight="1" x14ac:dyDescent="0.2">
      <c r="A22" s="154"/>
      <c r="B22" s="155"/>
      <c r="C22" s="150"/>
    </row>
    <row r="23" spans="1:3" ht="28.5" customHeight="1" x14ac:dyDescent="0.2">
      <c r="A23" s="366" t="s">
        <v>161</v>
      </c>
      <c r="B23" s="367"/>
      <c r="C23" s="150"/>
    </row>
    <row r="24" spans="1:3" ht="14.25" customHeight="1" x14ac:dyDescent="0.2">
      <c r="A24" s="154"/>
      <c r="B24" s="155"/>
      <c r="C24" s="150"/>
    </row>
    <row r="25" spans="1:3" ht="14.25" customHeight="1" x14ac:dyDescent="0.2">
      <c r="A25" s="374" t="s">
        <v>225</v>
      </c>
      <c r="B25" s="375"/>
      <c r="C25" s="150"/>
    </row>
    <row r="26" spans="1:3" ht="14.25" customHeight="1" x14ac:dyDescent="0.2">
      <c r="A26" s="366" t="s">
        <v>213</v>
      </c>
      <c r="B26" s="367"/>
      <c r="C26" s="150"/>
    </row>
    <row r="27" spans="1:3" ht="14.25" customHeight="1" x14ac:dyDescent="0.2">
      <c r="A27" s="154"/>
      <c r="B27" s="155"/>
      <c r="C27" s="150"/>
    </row>
    <row r="28" spans="1:3" ht="57.75" customHeight="1" x14ac:dyDescent="0.2">
      <c r="A28" s="366" t="s">
        <v>214</v>
      </c>
      <c r="B28" s="367"/>
      <c r="C28" s="150"/>
    </row>
    <row r="29" spans="1:3" ht="14.25" customHeight="1" x14ac:dyDescent="0.2">
      <c r="A29" s="158"/>
      <c r="B29" s="159"/>
      <c r="C29" s="150"/>
    </row>
    <row r="30" spans="1:3" ht="28.5" customHeight="1" x14ac:dyDescent="0.2">
      <c r="A30" s="368" t="s">
        <v>215</v>
      </c>
      <c r="B30" s="369"/>
      <c r="C30" s="150"/>
    </row>
    <row r="31" spans="1:3" ht="24.75" customHeight="1" x14ac:dyDescent="0.2">
      <c r="A31" s="372" t="s">
        <v>162</v>
      </c>
      <c r="B31" s="373"/>
      <c r="C31" s="150"/>
    </row>
    <row r="32" spans="1:3" ht="28.5" customHeight="1" x14ac:dyDescent="0.2">
      <c r="A32" s="171" t="s">
        <v>163</v>
      </c>
      <c r="B32" s="170" t="s">
        <v>164</v>
      </c>
      <c r="C32" s="150"/>
    </row>
    <row r="33" spans="1:3" ht="30.2" customHeight="1" x14ac:dyDescent="0.2">
      <c r="A33" s="171" t="s">
        <v>163</v>
      </c>
      <c r="B33" s="170" t="s">
        <v>165</v>
      </c>
      <c r="C33" s="150"/>
    </row>
    <row r="34" spans="1:3" ht="57" x14ac:dyDescent="0.2">
      <c r="A34" s="171" t="s">
        <v>163</v>
      </c>
      <c r="B34" s="170" t="s">
        <v>166</v>
      </c>
      <c r="C34" s="150"/>
    </row>
    <row r="35" spans="1:3" ht="24.75" customHeight="1" x14ac:dyDescent="0.2">
      <c r="A35" s="372" t="s">
        <v>167</v>
      </c>
      <c r="B35" s="373"/>
      <c r="C35" s="150"/>
    </row>
    <row r="36" spans="1:3" ht="29.25" customHeight="1" x14ac:dyDescent="0.2">
      <c r="A36" s="171" t="s">
        <v>163</v>
      </c>
      <c r="B36" s="170" t="s">
        <v>164</v>
      </c>
      <c r="C36" s="150"/>
    </row>
    <row r="37" spans="1:3" ht="28.5" x14ac:dyDescent="0.2">
      <c r="A37" s="171" t="s">
        <v>163</v>
      </c>
      <c r="B37" s="170" t="s">
        <v>165</v>
      </c>
      <c r="C37" s="150"/>
    </row>
    <row r="38" spans="1:3" ht="56.25" customHeight="1" x14ac:dyDescent="0.2">
      <c r="A38" s="171" t="s">
        <v>163</v>
      </c>
      <c r="B38" s="170" t="s">
        <v>168</v>
      </c>
      <c r="C38" s="150"/>
    </row>
    <row r="39" spans="1:3" ht="14.25" customHeight="1" x14ac:dyDescent="0.2">
      <c r="A39" s="161"/>
      <c r="B39" s="155"/>
      <c r="C39" s="150"/>
    </row>
    <row r="40" spans="1:3" ht="44.45" customHeight="1" x14ac:dyDescent="0.2">
      <c r="A40" s="366" t="s">
        <v>216</v>
      </c>
      <c r="B40" s="367"/>
      <c r="C40" s="150"/>
    </row>
    <row r="41" spans="1:3" ht="14.25" customHeight="1" x14ac:dyDescent="0.2">
      <c r="A41" s="161"/>
      <c r="B41" s="160"/>
      <c r="C41" s="150"/>
    </row>
    <row r="42" spans="1:3" ht="29.25" customHeight="1" x14ac:dyDescent="0.2">
      <c r="A42" s="366" t="s">
        <v>217</v>
      </c>
      <c r="B42" s="367"/>
      <c r="C42" s="150"/>
    </row>
    <row r="43" spans="1:3" ht="14.25" customHeight="1" x14ac:dyDescent="0.2">
      <c r="A43" s="161"/>
      <c r="B43" s="160"/>
      <c r="C43" s="150"/>
    </row>
    <row r="44" spans="1:3" ht="45" customHeight="1" x14ac:dyDescent="0.2">
      <c r="A44" s="366" t="s">
        <v>218</v>
      </c>
      <c r="B44" s="367"/>
      <c r="C44" s="150"/>
    </row>
    <row r="45" spans="1:3" ht="14.25" customHeight="1" x14ac:dyDescent="0.2">
      <c r="A45" s="162"/>
      <c r="B45" s="163"/>
      <c r="C45" s="150"/>
    </row>
    <row r="46" spans="1:3" ht="25.5" customHeight="1" x14ac:dyDescent="0.2">
      <c r="A46" s="370" t="s">
        <v>169</v>
      </c>
      <c r="B46" s="371"/>
      <c r="C46" s="150"/>
    </row>
    <row r="47" spans="1:3" ht="59.25" customHeight="1" x14ac:dyDescent="0.2">
      <c r="A47" s="376" t="s">
        <v>170</v>
      </c>
      <c r="B47" s="369"/>
      <c r="C47" s="150"/>
    </row>
    <row r="48" spans="1:3" ht="14.25" customHeight="1" x14ac:dyDescent="0.2">
      <c r="A48" s="161"/>
      <c r="B48" s="160"/>
      <c r="C48" s="150"/>
    </row>
    <row r="49" spans="1:3" ht="57.2" customHeight="1" x14ac:dyDescent="0.2">
      <c r="A49" s="379" t="s">
        <v>234</v>
      </c>
      <c r="B49" s="380"/>
      <c r="C49" s="150"/>
    </row>
    <row r="50" spans="1:3" ht="14.25" customHeight="1" x14ac:dyDescent="0.2">
      <c r="A50" s="161"/>
      <c r="B50" s="160"/>
      <c r="C50" s="150"/>
    </row>
    <row r="51" spans="1:3" ht="28.5" customHeight="1" x14ac:dyDescent="0.2">
      <c r="A51" s="366" t="s">
        <v>171</v>
      </c>
      <c r="B51" s="367"/>
      <c r="C51" s="150"/>
    </row>
    <row r="52" spans="1:3" ht="14.25" customHeight="1" x14ac:dyDescent="0.2">
      <c r="A52" s="161"/>
      <c r="B52" s="160"/>
      <c r="C52" s="150"/>
    </row>
    <row r="53" spans="1:3" ht="215.45" customHeight="1" x14ac:dyDescent="0.2">
      <c r="A53" s="377" t="s">
        <v>219</v>
      </c>
      <c r="B53" s="378"/>
      <c r="C53" s="150"/>
    </row>
    <row r="54" spans="1:3" ht="14.25" customHeight="1" x14ac:dyDescent="0.2">
      <c r="A54" s="161"/>
      <c r="B54" s="160"/>
      <c r="C54" s="150"/>
    </row>
    <row r="55" spans="1:3" ht="84.75" customHeight="1" x14ac:dyDescent="0.2">
      <c r="A55" s="366" t="s">
        <v>220</v>
      </c>
      <c r="B55" s="367"/>
      <c r="C55" s="150"/>
    </row>
    <row r="56" spans="1:3" ht="14.25" customHeight="1" x14ac:dyDescent="0.2">
      <c r="A56" s="161"/>
      <c r="B56" s="160"/>
      <c r="C56" s="150"/>
    </row>
    <row r="57" spans="1:3" ht="60.75" customHeight="1" x14ac:dyDescent="0.2">
      <c r="A57" s="366" t="s">
        <v>221</v>
      </c>
      <c r="B57" s="367"/>
      <c r="C57" s="150"/>
    </row>
    <row r="58" spans="1:3" ht="14.25" customHeight="1" x14ac:dyDescent="0.2">
      <c r="A58" s="161"/>
      <c r="B58" s="160"/>
      <c r="C58" s="150"/>
    </row>
    <row r="59" spans="1:3" ht="30.75" customHeight="1" x14ac:dyDescent="0.2">
      <c r="A59" s="366" t="s">
        <v>222</v>
      </c>
      <c r="B59" s="367"/>
      <c r="C59" s="150"/>
    </row>
    <row r="60" spans="1:3" ht="14.25" customHeight="1" x14ac:dyDescent="0.2">
      <c r="A60" s="162"/>
      <c r="B60" s="163"/>
      <c r="C60" s="150"/>
    </row>
    <row r="61" spans="1:3" ht="21.2" customHeight="1" x14ac:dyDescent="0.2">
      <c r="A61" s="381" t="s">
        <v>172</v>
      </c>
      <c r="B61" s="382"/>
      <c r="C61" s="150"/>
    </row>
    <row r="62" spans="1:3" ht="42.75" customHeight="1" x14ac:dyDescent="0.2">
      <c r="A62" s="376" t="s">
        <v>173</v>
      </c>
      <c r="B62" s="369"/>
      <c r="C62" s="150"/>
    </row>
    <row r="63" spans="1:3" ht="14.25" customHeight="1" x14ac:dyDescent="0.2">
      <c r="A63" s="162"/>
      <c r="B63" s="163"/>
      <c r="C63" s="150"/>
    </row>
    <row r="64" spans="1:3" ht="32.25" customHeight="1" x14ac:dyDescent="0.2">
      <c r="A64" s="381" t="s">
        <v>174</v>
      </c>
      <c r="B64" s="382"/>
      <c r="C64" s="150"/>
    </row>
    <row r="65" spans="1:3" ht="29.25" customHeight="1" x14ac:dyDescent="0.2">
      <c r="A65" s="368" t="s">
        <v>175</v>
      </c>
      <c r="B65" s="369"/>
      <c r="C65" s="150"/>
    </row>
    <row r="66" spans="1:3" ht="14.25" customHeight="1" x14ac:dyDescent="0.2">
      <c r="A66" s="161"/>
      <c r="B66" s="160"/>
      <c r="C66" s="150"/>
    </row>
    <row r="67" spans="1:3" ht="58.7" customHeight="1" x14ac:dyDescent="0.2">
      <c r="A67" s="366" t="s">
        <v>176</v>
      </c>
      <c r="B67" s="367"/>
      <c r="C67" s="150"/>
    </row>
    <row r="68" spans="1:3" ht="14.25" customHeight="1" x14ac:dyDescent="0.2">
      <c r="A68" s="161"/>
      <c r="B68" s="160"/>
      <c r="C68" s="150"/>
    </row>
    <row r="69" spans="1:3" ht="15.75" customHeight="1" x14ac:dyDescent="0.2">
      <c r="A69" s="383" t="s">
        <v>177</v>
      </c>
      <c r="B69" s="367"/>
      <c r="C69" s="150"/>
    </row>
    <row r="70" spans="1:3" ht="14.25" customHeight="1" x14ac:dyDescent="0.2">
      <c r="A70" s="161"/>
      <c r="B70" s="160"/>
      <c r="C70" s="150"/>
    </row>
    <row r="71" spans="1:3" ht="30.2" customHeight="1" x14ac:dyDescent="0.2">
      <c r="A71" s="164" t="s">
        <v>178</v>
      </c>
      <c r="B71" s="165" t="s">
        <v>179</v>
      </c>
      <c r="C71" s="150"/>
    </row>
    <row r="72" spans="1:3" ht="30.2" customHeight="1" x14ac:dyDescent="0.2">
      <c r="A72" s="164"/>
      <c r="B72" s="166" t="s">
        <v>180</v>
      </c>
      <c r="C72" s="150"/>
    </row>
    <row r="73" spans="1:3" ht="14.25" customHeight="1" x14ac:dyDescent="0.2">
      <c r="A73" s="167"/>
      <c r="B73" s="155"/>
      <c r="C73" s="150"/>
    </row>
    <row r="74" spans="1:3" ht="30.2" customHeight="1" x14ac:dyDescent="0.2">
      <c r="A74" s="164" t="s">
        <v>181</v>
      </c>
      <c r="B74" s="165" t="s">
        <v>223</v>
      </c>
      <c r="C74" s="150"/>
    </row>
    <row r="75" spans="1:3" ht="30.2" customHeight="1" x14ac:dyDescent="0.2">
      <c r="A75" s="164"/>
      <c r="B75" s="168" t="s">
        <v>182</v>
      </c>
      <c r="C75" s="150"/>
    </row>
    <row r="76" spans="1:3" ht="14.25" customHeight="1" x14ac:dyDescent="0.2">
      <c r="A76" s="161"/>
      <c r="B76" s="160"/>
      <c r="C76" s="150"/>
    </row>
    <row r="77" spans="1:3" ht="90.75" customHeight="1" x14ac:dyDescent="0.2">
      <c r="A77" s="366" t="s">
        <v>186</v>
      </c>
      <c r="B77" s="367"/>
      <c r="C77" s="150"/>
    </row>
    <row r="78" spans="1:3" ht="14.25" customHeight="1" x14ac:dyDescent="0.2">
      <c r="A78" s="161"/>
      <c r="B78" s="160"/>
      <c r="C78" s="150"/>
    </row>
    <row r="79" spans="1:3" ht="30.2" customHeight="1" x14ac:dyDescent="0.2">
      <c r="A79" s="366" t="s">
        <v>183</v>
      </c>
      <c r="B79" s="367"/>
      <c r="C79" s="150"/>
    </row>
    <row r="80" spans="1:3" ht="14.25" customHeight="1" x14ac:dyDescent="0.2">
      <c r="A80" s="161"/>
      <c r="B80" s="160"/>
      <c r="C80" s="150"/>
    </row>
    <row r="81" spans="1:3" ht="58.7" customHeight="1" x14ac:dyDescent="0.2">
      <c r="A81" s="366" t="s">
        <v>184</v>
      </c>
      <c r="B81" s="367"/>
      <c r="C81" s="150"/>
    </row>
    <row r="82" spans="1:3" ht="14.25" customHeight="1" x14ac:dyDescent="0.2">
      <c r="A82" s="162"/>
      <c r="B82" s="163"/>
      <c r="C82" s="150"/>
    </row>
    <row r="83" spans="1:3" ht="24.75" customHeight="1" x14ac:dyDescent="0.2">
      <c r="A83" s="370" t="s">
        <v>228</v>
      </c>
      <c r="B83" s="371"/>
      <c r="C83" s="150"/>
    </row>
    <row r="84" spans="1:3" ht="57.2" customHeight="1" x14ac:dyDescent="0.2">
      <c r="A84" s="368" t="s">
        <v>229</v>
      </c>
      <c r="B84" s="369"/>
      <c r="C84" s="150"/>
    </row>
    <row r="85" spans="1:3" ht="14.25" customHeight="1" x14ac:dyDescent="0.2">
      <c r="A85" s="162"/>
      <c r="B85" s="163"/>
      <c r="C85" s="150"/>
    </row>
    <row r="86" spans="1:3" ht="14.25" customHeight="1" x14ac:dyDescent="0.2">
      <c r="A86" s="150"/>
      <c r="B86" s="169"/>
      <c r="C86" s="150"/>
    </row>
    <row r="87" spans="1:3" ht="14.25" customHeight="1" x14ac:dyDescent="0.2">
      <c r="A87" s="150"/>
      <c r="B87" s="169"/>
      <c r="C87" s="150"/>
    </row>
    <row r="88" spans="1:3" ht="18.75" customHeight="1" x14ac:dyDescent="0.2">
      <c r="A88" s="192" t="str">
        <f>Personenstammblatt!D12</f>
        <v>Vordruck Stand:</v>
      </c>
      <c r="B88" s="193" t="str">
        <f>Personenstammblatt!I12</f>
        <v>Januar 2021</v>
      </c>
      <c r="C88" s="150"/>
    </row>
    <row r="89" spans="1:3" ht="14.25" customHeight="1" x14ac:dyDescent="0.2"/>
    <row r="90" spans="1:3" ht="14.25" customHeight="1" x14ac:dyDescent="0.2"/>
    <row r="91" spans="1:3" ht="14.25" customHeight="1" x14ac:dyDescent="0.2"/>
    <row r="92" spans="1:3" ht="14.25" customHeight="1" x14ac:dyDescent="0.2"/>
    <row r="93" spans="1:3" ht="14.25" customHeight="1" x14ac:dyDescent="0.2"/>
    <row r="94" spans="1:3" ht="14.25" customHeight="1" x14ac:dyDescent="0.2"/>
    <row r="95" spans="1:3" ht="14.25" customHeight="1" x14ac:dyDescent="0.2"/>
    <row r="96" spans="1:3"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sheetData>
  <sheetProtection password="DA8F" sheet="1" selectLockedCells="1"/>
  <mergeCells count="42">
    <mergeCell ref="A83:B83"/>
    <mergeCell ref="A84:B84"/>
    <mergeCell ref="A69:B69"/>
    <mergeCell ref="A77:B77"/>
    <mergeCell ref="A79:B79"/>
    <mergeCell ref="A81:B81"/>
    <mergeCell ref="A62:B62"/>
    <mergeCell ref="A64:B64"/>
    <mergeCell ref="A65:B65"/>
    <mergeCell ref="A67:B67"/>
    <mergeCell ref="A57:B57"/>
    <mergeCell ref="A59:B59"/>
    <mergeCell ref="A61:B61"/>
    <mergeCell ref="A47:B47"/>
    <mergeCell ref="A51:B51"/>
    <mergeCell ref="A53:B53"/>
    <mergeCell ref="A55:B55"/>
    <mergeCell ref="A40:B40"/>
    <mergeCell ref="A42:B42"/>
    <mergeCell ref="A44:B44"/>
    <mergeCell ref="A46:B46"/>
    <mergeCell ref="A49:B49"/>
    <mergeCell ref="A28:B28"/>
    <mergeCell ref="A30:B30"/>
    <mergeCell ref="A31:B31"/>
    <mergeCell ref="A35:B35"/>
    <mergeCell ref="A21:B21"/>
    <mergeCell ref="A23:B23"/>
    <mergeCell ref="A25:B25"/>
    <mergeCell ref="A26:B26"/>
    <mergeCell ref="A19:B19"/>
    <mergeCell ref="A9:B9"/>
    <mergeCell ref="A11:B11"/>
    <mergeCell ref="A12:B12"/>
    <mergeCell ref="A14:B14"/>
    <mergeCell ref="A15:B15"/>
    <mergeCell ref="A17:B17"/>
    <mergeCell ref="A2:B2"/>
    <mergeCell ref="A3:B3"/>
    <mergeCell ref="A5:B5"/>
    <mergeCell ref="A7:B7"/>
    <mergeCell ref="A18:B18"/>
  </mergeCells>
  <phoneticPr fontId="6" type="noConversion"/>
  <pageMargins left="0.47244094488188981" right="0.15748031496062992" top="0.31496062992125984" bottom="0.23622047244094491" header="0.15748031496062992" footer="0.15748031496062992"/>
  <pageSetup paperSize="9" scale="87" fitToHeight="3" orientation="portrait" horizontalDpi="200" verticalDpi="200"/>
  <headerFooter alignWithMargins="0"/>
  <rowBreaks count="1" manualBreakCount="1">
    <brk id="34" max="1"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M118"/>
  <sheetViews>
    <sheetView showGridLines="0" showZeros="0" zoomScale="130" zoomScaleNormal="130" workbookViewId="0">
      <selection activeCell="V1" sqref="V1:Z1"/>
    </sheetView>
  </sheetViews>
  <sheetFormatPr baseColWidth="10" defaultColWidth="2.7109375" defaultRowHeight="12.75" x14ac:dyDescent="0.2"/>
  <cols>
    <col min="1" max="1" width="0.85546875" style="6" customWidth="1"/>
    <col min="2" max="2" width="4.7109375" style="6" customWidth="1"/>
    <col min="3" max="3" width="4.140625" style="6" customWidth="1"/>
    <col min="4" max="8" width="3.140625" style="6" customWidth="1"/>
    <col min="9" max="9" width="3.85546875" style="6" customWidth="1"/>
    <col min="10" max="11" width="3.140625" style="6" customWidth="1"/>
    <col min="12" max="12" width="3.28515625" style="6" customWidth="1"/>
    <col min="13" max="13" width="2.7109375" style="6" customWidth="1"/>
    <col min="14" max="14" width="4.28515625" style="6" customWidth="1"/>
    <col min="15" max="15" width="3" style="6" customWidth="1"/>
    <col min="16" max="16" width="3.140625" style="6" customWidth="1"/>
    <col min="17" max="17" width="3" style="6" customWidth="1"/>
    <col min="18" max="19" width="3.7109375" style="6" customWidth="1"/>
    <col min="20" max="20" width="4" style="6" customWidth="1"/>
    <col min="21" max="21" width="3.7109375" style="6" customWidth="1"/>
    <col min="22" max="23" width="3.28515625" style="6" customWidth="1"/>
    <col min="24" max="24" width="2.7109375" style="6" customWidth="1"/>
    <col min="25" max="26" width="3.140625" style="6" customWidth="1"/>
    <col min="27" max="27" width="3.7109375" style="6" customWidth="1"/>
    <col min="28" max="29" width="2.7109375" style="6" customWidth="1"/>
    <col min="30" max="30" width="2.85546875" style="6" customWidth="1"/>
    <col min="31" max="31" width="2.7109375" style="6" customWidth="1"/>
    <col min="32" max="32" width="3" style="6" customWidth="1"/>
    <col min="33" max="33" width="4.140625" style="6" customWidth="1"/>
    <col min="34" max="34" width="1" style="6" customWidth="1"/>
    <col min="35" max="36" width="2.7109375" style="6" customWidth="1"/>
    <col min="37" max="37" width="2.28515625" style="6" customWidth="1"/>
    <col min="38" max="39" width="2.7109375" style="6" hidden="1" customWidth="1"/>
    <col min="40" max="62" width="2.7109375" style="6" customWidth="1"/>
    <col min="63" max="63" width="1.7109375" style="6" customWidth="1"/>
    <col min="64" max="64" width="2.7109375" style="6" hidden="1" customWidth="1"/>
    <col min="65" max="16384" width="2.7109375" style="6"/>
  </cols>
  <sheetData>
    <row r="1" spans="2:65" ht="19.5" customHeight="1" x14ac:dyDescent="0.25">
      <c r="B1" s="51" t="s">
        <v>91</v>
      </c>
      <c r="C1" s="52"/>
      <c r="D1" s="52"/>
      <c r="E1" s="52"/>
      <c r="F1" s="52"/>
      <c r="G1" s="52"/>
      <c r="H1" s="52"/>
      <c r="I1" s="52"/>
      <c r="J1" s="52"/>
      <c r="K1" s="52"/>
      <c r="L1" s="52"/>
      <c r="M1" s="52"/>
      <c r="N1" s="52"/>
      <c r="O1" s="52"/>
      <c r="P1" s="52"/>
      <c r="Q1" s="52"/>
      <c r="R1" s="53"/>
      <c r="S1" s="53"/>
      <c r="T1" s="53"/>
      <c r="U1" s="172" t="s">
        <v>93</v>
      </c>
      <c r="V1" s="636"/>
      <c r="W1" s="636"/>
      <c r="X1" s="636"/>
      <c r="Y1" s="636"/>
      <c r="Z1" s="646"/>
      <c r="AA1" s="638" t="s">
        <v>90</v>
      </c>
      <c r="AB1" s="639"/>
      <c r="AC1" s="636"/>
      <c r="AD1" s="636"/>
      <c r="AE1" s="636"/>
      <c r="AF1" s="636"/>
      <c r="AG1" s="637"/>
      <c r="AJ1" s="283" t="str">
        <f ca="1">IF(AM3&gt;=6,"Achtung beachten Sie bitte die Ausschlussfrist!","")</f>
        <v/>
      </c>
      <c r="AK1" s="284"/>
      <c r="AL1" s="284"/>
      <c r="AM1" s="284"/>
      <c r="AN1" s="284"/>
      <c r="AO1" s="284"/>
      <c r="AP1" s="284"/>
      <c r="AQ1" s="284"/>
      <c r="AR1" s="284"/>
      <c r="AS1" s="284"/>
      <c r="AT1" s="284"/>
      <c r="AU1" s="284"/>
      <c r="AV1" s="284"/>
      <c r="AW1" s="284"/>
      <c r="AX1" s="284"/>
      <c r="AY1" s="284"/>
      <c r="AZ1" s="284"/>
      <c r="BA1" s="284"/>
      <c r="BB1" s="284"/>
    </row>
    <row r="2" spans="2:65" ht="16.149999999999999" customHeight="1" x14ac:dyDescent="0.2">
      <c r="B2" s="280"/>
      <c r="C2" s="277"/>
      <c r="D2" s="277"/>
      <c r="E2" s="277"/>
      <c r="F2" s="277"/>
      <c r="G2" s="277"/>
      <c r="H2" s="277"/>
      <c r="I2" s="277"/>
      <c r="J2" s="277"/>
      <c r="K2" s="277"/>
      <c r="L2" s="277"/>
      <c r="M2" s="277"/>
      <c r="N2" s="277"/>
      <c r="O2" s="277"/>
      <c r="P2" s="277"/>
      <c r="Q2" s="277"/>
      <c r="R2" s="277"/>
      <c r="S2" s="277"/>
      <c r="T2" s="278" t="s">
        <v>232</v>
      </c>
      <c r="U2" s="647"/>
      <c r="V2" s="648"/>
      <c r="W2" s="648"/>
      <c r="X2" s="648"/>
      <c r="Y2" s="648"/>
      <c r="Z2" s="648"/>
      <c r="AA2" s="648"/>
      <c r="AB2" s="648"/>
      <c r="AC2" s="648"/>
      <c r="AD2" s="648"/>
      <c r="AE2" s="648"/>
      <c r="AF2" s="648"/>
      <c r="AG2" s="649"/>
      <c r="AJ2" s="655" t="str">
        <f>Personenstammblatt!D12</f>
        <v>Vordruck Stand:</v>
      </c>
      <c r="AK2" s="656"/>
      <c r="AL2" s="656"/>
      <c r="AM2" s="656"/>
      <c r="AN2" s="656"/>
      <c r="AO2" s="656"/>
      <c r="AP2" s="656"/>
      <c r="AQ2" s="656"/>
      <c r="AR2" s="656"/>
      <c r="AS2" s="656"/>
      <c r="AT2" s="650" t="str">
        <f>Personenstammblatt!I12</f>
        <v>Januar 2021</v>
      </c>
      <c r="AU2" s="651"/>
      <c r="AV2" s="651"/>
      <c r="AW2" s="651"/>
      <c r="AX2" s="651"/>
      <c r="AY2" s="651"/>
      <c r="AZ2" s="651"/>
      <c r="BA2" s="284"/>
      <c r="BB2" s="284"/>
    </row>
    <row r="3" spans="2:65" ht="27.75" customHeight="1" x14ac:dyDescent="0.2">
      <c r="B3" s="280"/>
      <c r="C3" s="277"/>
      <c r="D3" s="277"/>
      <c r="E3" s="277"/>
      <c r="F3" s="277"/>
      <c r="G3" s="277"/>
      <c r="H3" s="277"/>
      <c r="I3" s="277"/>
      <c r="J3" s="277"/>
      <c r="K3" s="277"/>
      <c r="L3" s="277"/>
      <c r="M3" s="277"/>
      <c r="N3" s="277"/>
      <c r="O3" s="277"/>
      <c r="P3" s="277"/>
      <c r="Q3" s="277"/>
      <c r="R3" s="279" t="s">
        <v>98</v>
      </c>
      <c r="S3" s="657"/>
      <c r="T3" s="658"/>
      <c r="U3" s="659"/>
      <c r="V3" s="659"/>
      <c r="W3" s="659"/>
      <c r="X3" s="659"/>
      <c r="Y3" s="659"/>
      <c r="Z3" s="659"/>
      <c r="AA3" s="659"/>
      <c r="AB3" s="659"/>
      <c r="AC3" s="659"/>
      <c r="AD3" s="659"/>
      <c r="AE3" s="659"/>
      <c r="AF3" s="659"/>
      <c r="AG3" s="660"/>
      <c r="AL3" s="281">
        <f ca="1">IF(AC1&gt;0,(TODAY()-AC1)/30.5,0)</f>
        <v>0</v>
      </c>
      <c r="AM3" s="282">
        <f ca="1">AL3</f>
        <v>0</v>
      </c>
    </row>
    <row r="4" spans="2:65" ht="3.75" customHeight="1" x14ac:dyDescent="0.2">
      <c r="B4" s="661"/>
      <c r="C4" s="662"/>
      <c r="D4" s="662"/>
      <c r="E4" s="662"/>
      <c r="F4" s="662"/>
      <c r="G4" s="662"/>
      <c r="H4" s="662"/>
      <c r="I4" s="662"/>
      <c r="J4" s="662"/>
      <c r="K4" s="662"/>
      <c r="L4" s="662"/>
      <c r="M4" s="662"/>
      <c r="N4" s="662"/>
      <c r="O4" s="662"/>
      <c r="P4" s="662"/>
      <c r="Q4" s="662"/>
      <c r="R4" s="662"/>
      <c r="S4" s="662"/>
      <c r="T4" s="662"/>
      <c r="U4" s="662"/>
      <c r="V4" s="662"/>
      <c r="W4" s="662"/>
      <c r="X4" s="662"/>
      <c r="Y4" s="662"/>
      <c r="Z4" s="662"/>
      <c r="AA4" s="662"/>
      <c r="AB4" s="662"/>
      <c r="AC4" s="662"/>
      <c r="AD4" s="662"/>
      <c r="AE4" s="662"/>
      <c r="AF4" s="662"/>
      <c r="AG4" s="663"/>
    </row>
    <row r="5" spans="2:65" s="2" customFormat="1" ht="18.75" customHeight="1" x14ac:dyDescent="0.15">
      <c r="B5" s="407" t="str">
        <f>Personenstammblatt!A5</f>
        <v>Anrede *</v>
      </c>
      <c r="C5" s="405"/>
      <c r="D5" s="405"/>
      <c r="E5" s="406"/>
      <c r="F5" s="404" t="str">
        <f>Personenstammblatt!E5</f>
        <v>Titel</v>
      </c>
      <c r="G5" s="405"/>
      <c r="H5" s="405"/>
      <c r="I5" s="405"/>
      <c r="J5" s="406"/>
      <c r="K5" s="404" t="str">
        <f>Personenstammblatt!J5</f>
        <v>Amtsbezeichnung</v>
      </c>
      <c r="L5" s="405"/>
      <c r="M5" s="405"/>
      <c r="N5" s="405"/>
      <c r="O5" s="406"/>
      <c r="P5" s="643" t="str">
        <f>Personenstammblatt!O5</f>
        <v>Org.-zeichen *</v>
      </c>
      <c r="Q5" s="644"/>
      <c r="R5" s="644"/>
      <c r="S5" s="645"/>
      <c r="T5" s="411" t="str">
        <f>Personenstammblatt!S5</f>
        <v>IBAN *</v>
      </c>
      <c r="U5" s="412"/>
      <c r="V5" s="412"/>
      <c r="W5" s="412"/>
      <c r="X5" s="412"/>
      <c r="Y5" s="412"/>
      <c r="Z5" s="412"/>
      <c r="AA5" s="413"/>
      <c r="AB5" s="401" t="str">
        <f>Personenstammblatt!AA5</f>
        <v>BIC (nur bei Auslandskonten angeben)</v>
      </c>
      <c r="AC5" s="402"/>
      <c r="AD5" s="402"/>
      <c r="AE5" s="402"/>
      <c r="AF5" s="402"/>
      <c r="AG5" s="403"/>
    </row>
    <row r="6" spans="2:65" s="3" customFormat="1" ht="18.75" customHeight="1" x14ac:dyDescent="0.2">
      <c r="B6" s="400">
        <f>Personenstammblatt!A6</f>
        <v>0</v>
      </c>
      <c r="C6" s="397"/>
      <c r="D6" s="397"/>
      <c r="E6" s="398"/>
      <c r="F6" s="399">
        <f>Personenstammblatt!E6</f>
        <v>0</v>
      </c>
      <c r="G6" s="397"/>
      <c r="H6" s="397"/>
      <c r="I6" s="397"/>
      <c r="J6" s="398"/>
      <c r="K6" s="396">
        <f>Personenstammblatt!J6</f>
        <v>0</v>
      </c>
      <c r="L6" s="397"/>
      <c r="M6" s="397"/>
      <c r="N6" s="397"/>
      <c r="O6" s="398"/>
      <c r="P6" s="414">
        <f>Personenstammblatt!O6</f>
        <v>0</v>
      </c>
      <c r="Q6" s="415"/>
      <c r="R6" s="415"/>
      <c r="S6" s="416"/>
      <c r="T6" s="652">
        <f>Personenstammblatt!S6</f>
        <v>0</v>
      </c>
      <c r="U6" s="653"/>
      <c r="V6" s="653"/>
      <c r="W6" s="653"/>
      <c r="X6" s="653"/>
      <c r="Y6" s="653"/>
      <c r="Z6" s="653"/>
      <c r="AA6" s="654"/>
      <c r="AB6" s="408">
        <f>Personenstammblatt!AA6</f>
        <v>0</v>
      </c>
      <c r="AC6" s="409"/>
      <c r="AD6" s="409"/>
      <c r="AE6" s="409"/>
      <c r="AF6" s="409"/>
      <c r="AG6" s="410"/>
      <c r="BM6" s="268"/>
    </row>
    <row r="7" spans="2:65" s="2" customFormat="1" ht="9" x14ac:dyDescent="0.15">
      <c r="B7" s="519" t="str">
        <f>Personenstammblatt!A7</f>
        <v>Behörde *</v>
      </c>
      <c r="C7" s="421"/>
      <c r="D7" s="421"/>
      <c r="E7" s="421"/>
      <c r="F7" s="421"/>
      <c r="G7" s="421"/>
      <c r="H7" s="421"/>
      <c r="I7" s="421"/>
      <c r="J7" s="422"/>
      <c r="K7" s="420" t="str">
        <f>Personenstammblatt!J7</f>
        <v>Name *</v>
      </c>
      <c r="L7" s="421"/>
      <c r="M7" s="421"/>
      <c r="N7" s="421"/>
      <c r="O7" s="422"/>
      <c r="P7" s="420" t="str">
        <f>Personenstammblatt!N7</f>
        <v>Vorname *</v>
      </c>
      <c r="Q7" s="421"/>
      <c r="R7" s="421"/>
      <c r="S7" s="422"/>
      <c r="T7" s="420" t="str">
        <f>Personenstammblatt!S7</f>
        <v>Bereich *</v>
      </c>
      <c r="U7" s="421"/>
      <c r="V7" s="421"/>
      <c r="W7" s="421"/>
      <c r="X7" s="422"/>
      <c r="Y7" s="417" t="str">
        <f>Personenstammblatt!X7</f>
        <v>Dienststätte/Berufsschule*</v>
      </c>
      <c r="Z7" s="418"/>
      <c r="AA7" s="418"/>
      <c r="AB7" s="419"/>
      <c r="AC7" s="498" t="str">
        <f>Personenstammblatt!AB7</f>
        <v>Personalnummer *</v>
      </c>
      <c r="AD7" s="499"/>
      <c r="AE7" s="499"/>
      <c r="AF7" s="499"/>
      <c r="AG7" s="500"/>
    </row>
    <row r="8" spans="2:65" s="4" customFormat="1" ht="25.15" customHeight="1" x14ac:dyDescent="0.2">
      <c r="B8" s="387" t="str">
        <f>Personenstammblatt!A8</f>
        <v>Ministerium für Bildung, Wissenschaft und Kultur M-V</v>
      </c>
      <c r="C8" s="385"/>
      <c r="D8" s="385"/>
      <c r="E8" s="385"/>
      <c r="F8" s="385"/>
      <c r="G8" s="385"/>
      <c r="H8" s="385"/>
      <c r="I8" s="385"/>
      <c r="J8" s="386"/>
      <c r="K8" s="384">
        <f>Personenstammblatt!J8</f>
        <v>0</v>
      </c>
      <c r="L8" s="385"/>
      <c r="M8" s="385"/>
      <c r="N8" s="385"/>
      <c r="O8" s="386"/>
      <c r="P8" s="384">
        <f>Personenstammblatt!N8</f>
        <v>0</v>
      </c>
      <c r="Q8" s="385"/>
      <c r="R8" s="385"/>
      <c r="S8" s="386"/>
      <c r="T8" s="384">
        <f>Personenstammblatt!S8</f>
        <v>0</v>
      </c>
      <c r="U8" s="385"/>
      <c r="V8" s="385"/>
      <c r="W8" s="385"/>
      <c r="X8" s="386"/>
      <c r="Y8" s="384">
        <f>Personenstammblatt!X8</f>
        <v>0</v>
      </c>
      <c r="Z8" s="385"/>
      <c r="AA8" s="385"/>
      <c r="AB8" s="386"/>
      <c r="AC8" s="622">
        <f>Personenstammblatt!AB8</f>
        <v>0</v>
      </c>
      <c r="AD8" s="623"/>
      <c r="AE8" s="623"/>
      <c r="AF8" s="623"/>
      <c r="AG8" s="624"/>
    </row>
    <row r="9" spans="2:65" s="2" customFormat="1" ht="9" customHeight="1" x14ac:dyDescent="0.15">
      <c r="B9" s="495" t="str">
        <f>Personenstammblatt!A9</f>
        <v>Telefon-Nr. *</v>
      </c>
      <c r="C9" s="496"/>
      <c r="D9" s="496"/>
      <c r="E9" s="497"/>
      <c r="F9" s="517" t="str">
        <f>Personenstammblatt!E9</f>
        <v>Fax-Nr. *</v>
      </c>
      <c r="G9" s="496"/>
      <c r="H9" s="496"/>
      <c r="I9" s="496"/>
      <c r="J9" s="420" t="str">
        <f>Personenstammblatt!I9</f>
        <v>E-Mail-Adresse *</v>
      </c>
      <c r="K9" s="421"/>
      <c r="L9" s="421"/>
      <c r="M9" s="421"/>
      <c r="N9" s="421"/>
      <c r="O9" s="421"/>
      <c r="P9" s="421"/>
      <c r="Q9" s="422"/>
      <c r="R9" s="420" t="str">
        <f>LEFT(Personenstammblatt!Q9,15)</f>
        <v>Wohnanschrift *</v>
      </c>
      <c r="S9" s="421"/>
      <c r="T9" s="421"/>
      <c r="U9" s="421"/>
      <c r="V9" s="421"/>
      <c r="W9" s="421"/>
      <c r="X9" s="421"/>
      <c r="Y9" s="421"/>
      <c r="Z9" s="421"/>
      <c r="AA9" s="421"/>
      <c r="AB9" s="421"/>
      <c r="AC9" s="421"/>
      <c r="AD9" s="421"/>
      <c r="AE9" s="421"/>
      <c r="AF9" s="421"/>
      <c r="AG9" s="568"/>
    </row>
    <row r="10" spans="2:65" s="5" customFormat="1" ht="24" customHeight="1" x14ac:dyDescent="0.2">
      <c r="B10" s="387">
        <f>Personenstammblatt!A10</f>
        <v>0</v>
      </c>
      <c r="C10" s="385"/>
      <c r="D10" s="385"/>
      <c r="E10" s="386"/>
      <c r="F10" s="384">
        <f>Personenstammblatt!E10</f>
        <v>0</v>
      </c>
      <c r="G10" s="385"/>
      <c r="H10" s="385"/>
      <c r="I10" s="385"/>
      <c r="J10" s="640">
        <f>Personenstammblatt!I10</f>
        <v>0</v>
      </c>
      <c r="K10" s="641"/>
      <c r="L10" s="641"/>
      <c r="M10" s="641"/>
      <c r="N10" s="641"/>
      <c r="O10" s="641"/>
      <c r="P10" s="641"/>
      <c r="Q10" s="642"/>
      <c r="R10" s="384">
        <f>Personenstammblatt!Q10</f>
        <v>0</v>
      </c>
      <c r="S10" s="385"/>
      <c r="T10" s="385"/>
      <c r="U10" s="385"/>
      <c r="V10" s="385"/>
      <c r="W10" s="385"/>
      <c r="X10" s="385"/>
      <c r="Y10" s="385"/>
      <c r="Z10" s="385"/>
      <c r="AA10" s="385"/>
      <c r="AB10" s="385"/>
      <c r="AC10" s="385"/>
      <c r="AD10" s="385"/>
      <c r="AE10" s="385"/>
      <c r="AF10" s="385"/>
      <c r="AG10" s="518"/>
      <c r="AS10" s="4" t="s">
        <v>18</v>
      </c>
    </row>
    <row r="11" spans="2:65" s="57" customFormat="1" ht="9.75" customHeight="1" x14ac:dyDescent="0.15">
      <c r="B11" s="519" t="s">
        <v>3</v>
      </c>
      <c r="C11" s="421"/>
      <c r="D11" s="421"/>
      <c r="E11" s="421"/>
      <c r="F11" s="421"/>
      <c r="G11" s="421"/>
      <c r="H11" s="421"/>
      <c r="I11" s="421"/>
      <c r="J11" s="496"/>
      <c r="K11" s="496"/>
      <c r="L11" s="497"/>
      <c r="M11" s="54" t="str">
        <f>IF(Behördenstammblatt!L3="nein","IT-Projekt (keine Eintragung)","IT-Projekt")</f>
        <v>IT-Projekt (keine Eintragung)</v>
      </c>
      <c r="N11" s="55"/>
      <c r="O11" s="55"/>
      <c r="P11" s="55"/>
      <c r="Q11" s="55"/>
      <c r="R11" s="55"/>
      <c r="S11" s="55"/>
      <c r="T11" s="55"/>
      <c r="U11" s="55"/>
      <c r="V11" s="55"/>
      <c r="W11" s="55"/>
      <c r="X11" s="55"/>
      <c r="Y11" s="55"/>
      <c r="Z11" s="55"/>
      <c r="AA11" s="55"/>
      <c r="AB11" s="55"/>
      <c r="AC11" s="55"/>
      <c r="AD11" s="55"/>
      <c r="AE11" s="55"/>
      <c r="AF11" s="55"/>
      <c r="AG11" s="56"/>
    </row>
    <row r="12" spans="2:65" s="58" customFormat="1" x14ac:dyDescent="0.2">
      <c r="B12" s="501"/>
      <c r="C12" s="502"/>
      <c r="D12" s="502"/>
      <c r="E12" s="502"/>
      <c r="F12" s="502"/>
      <c r="G12" s="502"/>
      <c r="H12" s="502"/>
      <c r="I12" s="502"/>
      <c r="J12" s="502"/>
      <c r="K12" s="502"/>
      <c r="L12" s="503"/>
      <c r="M12" s="625"/>
      <c r="N12" s="626"/>
      <c r="O12" s="626"/>
      <c r="P12" s="626"/>
      <c r="Q12" s="626"/>
      <c r="R12" s="626"/>
      <c r="S12" s="626"/>
      <c r="T12" s="626"/>
      <c r="U12" s="626"/>
      <c r="V12" s="626"/>
      <c r="W12" s="626"/>
      <c r="X12" s="626"/>
      <c r="Y12" s="626"/>
      <c r="Z12" s="626"/>
      <c r="AA12" s="626"/>
      <c r="AB12" s="626"/>
      <c r="AC12" s="626"/>
      <c r="AD12" s="626"/>
      <c r="AE12" s="626"/>
      <c r="AF12" s="626"/>
      <c r="AG12" s="627"/>
    </row>
    <row r="13" spans="2:65" s="9" customFormat="1" ht="9" x14ac:dyDescent="0.15">
      <c r="B13" s="59" t="s">
        <v>4</v>
      </c>
      <c r="C13" s="60"/>
      <c r="D13" s="60"/>
      <c r="E13" s="60"/>
      <c r="F13" s="60"/>
      <c r="G13" s="60"/>
      <c r="H13" s="60"/>
      <c r="I13" s="60"/>
      <c r="J13" s="60"/>
      <c r="K13" s="60"/>
      <c r="L13" s="60"/>
      <c r="M13" s="60"/>
      <c r="N13" s="60"/>
      <c r="O13" s="60"/>
      <c r="P13" s="60"/>
      <c r="Q13" s="60"/>
      <c r="R13" s="60"/>
      <c r="S13" s="60"/>
      <c r="T13" s="60"/>
      <c r="U13" s="60"/>
      <c r="V13" s="60"/>
      <c r="W13" s="60"/>
      <c r="X13" s="60"/>
      <c r="Y13" s="60"/>
      <c r="Z13" s="60"/>
      <c r="AA13" s="60"/>
      <c r="AB13" s="60"/>
      <c r="AC13" s="60"/>
      <c r="AD13" s="60"/>
      <c r="AE13" s="60"/>
      <c r="AF13" s="60"/>
      <c r="AG13" s="61"/>
    </row>
    <row r="14" spans="2:65" s="62" customFormat="1" ht="12.75" customHeight="1" x14ac:dyDescent="0.2">
      <c r="B14" s="504"/>
      <c r="C14" s="505"/>
      <c r="D14" s="505"/>
      <c r="E14" s="505"/>
      <c r="F14" s="505"/>
      <c r="G14" s="505"/>
      <c r="H14" s="505"/>
      <c r="I14" s="505"/>
      <c r="J14" s="505"/>
      <c r="K14" s="505"/>
      <c r="L14" s="505"/>
      <c r="M14" s="505"/>
      <c r="N14" s="505"/>
      <c r="O14" s="505"/>
      <c r="P14" s="505"/>
      <c r="Q14" s="505"/>
      <c r="R14" s="505"/>
      <c r="S14" s="505"/>
      <c r="T14" s="505"/>
      <c r="U14" s="505"/>
      <c r="V14" s="505"/>
      <c r="W14" s="505"/>
      <c r="X14" s="505"/>
      <c r="Y14" s="505"/>
      <c r="Z14" s="505"/>
      <c r="AA14" s="505"/>
      <c r="AB14" s="505"/>
      <c r="AC14" s="505"/>
      <c r="AD14" s="505"/>
      <c r="AE14" s="505"/>
      <c r="AF14" s="505"/>
      <c r="AG14" s="506"/>
    </row>
    <row r="15" spans="2:65" s="63" customFormat="1" ht="9" customHeight="1" x14ac:dyDescent="0.15">
      <c r="B15" s="407" t="str">
        <f>IF(Behördenstammblatt!I3="ja","Kostenstelle *","Kostenstelle (keine Eintragung)")</f>
        <v>Kostenstelle (keine Eintragung)</v>
      </c>
      <c r="C15" s="405"/>
      <c r="D15" s="405"/>
      <c r="E15" s="405"/>
      <c r="F15" s="405"/>
      <c r="G15" s="405"/>
      <c r="H15" s="405"/>
      <c r="I15" s="405"/>
      <c r="J15" s="405"/>
      <c r="K15" s="406"/>
      <c r="L15" s="404" t="str">
        <f>IF(Behördenstammblatt!J3="ja","Kostenart *","Kostenart (keine Eintragung)")</f>
        <v>Kostenart (keine Eintragung)</v>
      </c>
      <c r="M15" s="405"/>
      <c r="N15" s="405"/>
      <c r="O15" s="405"/>
      <c r="P15" s="405"/>
      <c r="Q15" s="405"/>
      <c r="R15" s="405"/>
      <c r="S15" s="405"/>
      <c r="T15" s="405"/>
      <c r="U15" s="405"/>
      <c r="V15" s="406"/>
      <c r="W15" s="404" t="str">
        <f>IF(Behördenstammblatt!K3="ja","Kostenträger *","Kostenträger (keine Eintragung)")</f>
        <v>Kostenträger (keine Eintragung)</v>
      </c>
      <c r="X15" s="405"/>
      <c r="Y15" s="405"/>
      <c r="Z15" s="405"/>
      <c r="AA15" s="405"/>
      <c r="AB15" s="405"/>
      <c r="AC15" s="405"/>
      <c r="AD15" s="405"/>
      <c r="AE15" s="405"/>
      <c r="AF15" s="405"/>
      <c r="AG15" s="664"/>
    </row>
    <row r="16" spans="2:65" s="62" customFormat="1" ht="23.25" customHeight="1" x14ac:dyDescent="0.2">
      <c r="B16" s="424"/>
      <c r="C16" s="425"/>
      <c r="D16" s="425"/>
      <c r="E16" s="425"/>
      <c r="F16" s="425"/>
      <c r="G16" s="425"/>
      <c r="H16" s="425"/>
      <c r="I16" s="425"/>
      <c r="J16" s="425"/>
      <c r="K16" s="426"/>
      <c r="L16" s="430"/>
      <c r="M16" s="425"/>
      <c r="N16" s="425"/>
      <c r="O16" s="425"/>
      <c r="P16" s="425"/>
      <c r="Q16" s="425"/>
      <c r="R16" s="425"/>
      <c r="S16" s="425"/>
      <c r="T16" s="425"/>
      <c r="U16" s="425"/>
      <c r="V16" s="426"/>
      <c r="W16" s="430"/>
      <c r="X16" s="425"/>
      <c r="Y16" s="425"/>
      <c r="Z16" s="425"/>
      <c r="AA16" s="425"/>
      <c r="AB16" s="425"/>
      <c r="AC16" s="425"/>
      <c r="AD16" s="425"/>
      <c r="AE16" s="425"/>
      <c r="AF16" s="425"/>
      <c r="AG16" s="666"/>
    </row>
    <row r="17" spans="2:57" s="9" customFormat="1" ht="9" x14ac:dyDescent="0.15">
      <c r="B17" s="665" t="s">
        <v>144</v>
      </c>
      <c r="C17" s="421"/>
      <c r="D17" s="421"/>
      <c r="E17" s="421"/>
      <c r="F17" s="421"/>
      <c r="G17" s="421"/>
      <c r="H17" s="421"/>
      <c r="I17" s="421"/>
      <c r="J17" s="421"/>
      <c r="K17" s="422"/>
      <c r="L17" s="628" t="s">
        <v>143</v>
      </c>
      <c r="M17" s="629"/>
      <c r="N17" s="629"/>
      <c r="O17" s="629"/>
      <c r="P17" s="629"/>
      <c r="Q17" s="629"/>
      <c r="R17" s="629"/>
      <c r="S17" s="629"/>
      <c r="T17" s="629"/>
      <c r="U17" s="629"/>
      <c r="V17" s="629"/>
      <c r="W17" s="629"/>
      <c r="X17" s="629"/>
      <c r="Y17" s="629"/>
      <c r="Z17" s="629"/>
      <c r="AA17" s="629"/>
      <c r="AB17" s="629"/>
      <c r="AC17" s="629"/>
      <c r="AD17" s="629"/>
      <c r="AE17" s="629"/>
      <c r="AF17" s="629"/>
      <c r="AG17" s="630"/>
    </row>
    <row r="18" spans="2:57" s="64" customFormat="1" x14ac:dyDescent="0.2">
      <c r="B18" s="427"/>
      <c r="C18" s="428"/>
      <c r="D18" s="428"/>
      <c r="E18" s="428"/>
      <c r="F18" s="428"/>
      <c r="G18" s="428"/>
      <c r="H18" s="428"/>
      <c r="I18" s="428"/>
      <c r="J18" s="428"/>
      <c r="K18" s="429"/>
      <c r="L18" s="631"/>
      <c r="M18" s="632"/>
      <c r="N18" s="632"/>
      <c r="O18" s="632"/>
      <c r="P18" s="632"/>
      <c r="Q18" s="632"/>
      <c r="R18" s="632"/>
      <c r="S18" s="632"/>
      <c r="T18" s="632"/>
      <c r="U18" s="632"/>
      <c r="V18" s="632"/>
      <c r="W18" s="632"/>
      <c r="X18" s="632"/>
      <c r="Y18" s="632"/>
      <c r="Z18" s="632"/>
      <c r="AA18" s="632"/>
      <c r="AB18" s="632"/>
      <c r="AC18" s="632"/>
      <c r="AD18" s="632"/>
      <c r="AE18" s="632"/>
      <c r="AF18" s="632"/>
      <c r="AG18" s="633"/>
      <c r="BE18" s="189" t="s">
        <v>18</v>
      </c>
    </row>
    <row r="19" spans="2:57" s="65" customFormat="1" ht="29.25" customHeight="1" x14ac:dyDescent="0.15">
      <c r="B19" s="114"/>
      <c r="C19" s="122" t="s">
        <v>92</v>
      </c>
      <c r="D19" s="122"/>
      <c r="E19" s="122"/>
      <c r="F19" s="122"/>
      <c r="G19" s="122"/>
      <c r="H19" s="122"/>
      <c r="I19" s="122"/>
      <c r="J19" s="122"/>
      <c r="K19" s="122"/>
      <c r="L19" s="122"/>
      <c r="M19" s="122"/>
      <c r="N19" s="122"/>
      <c r="O19" s="122"/>
      <c r="P19" s="122"/>
      <c r="Q19" s="122"/>
      <c r="R19" s="123"/>
      <c r="S19" s="391" t="s">
        <v>126</v>
      </c>
      <c r="T19" s="391"/>
      <c r="U19" s="391"/>
      <c r="V19" s="391"/>
      <c r="W19" s="391"/>
      <c r="X19" s="391" t="s">
        <v>127</v>
      </c>
      <c r="Y19" s="391"/>
      <c r="Z19" s="391"/>
      <c r="AA19" s="391"/>
      <c r="AB19" s="391"/>
      <c r="AC19" s="634" t="s">
        <v>19</v>
      </c>
      <c r="AD19" s="523"/>
      <c r="AE19" s="523"/>
      <c r="AF19" s="523"/>
      <c r="AG19" s="635"/>
    </row>
    <row r="20" spans="2:57" x14ac:dyDescent="0.2">
      <c r="B20" s="66"/>
      <c r="C20" s="515" t="s">
        <v>20</v>
      </c>
      <c r="D20" s="515"/>
      <c r="E20" s="515"/>
      <c r="F20" s="515"/>
      <c r="G20" s="515"/>
      <c r="H20" s="515"/>
      <c r="I20" s="515"/>
      <c r="J20" s="515"/>
      <c r="K20" s="515"/>
      <c r="L20" s="515"/>
      <c r="M20" s="515"/>
      <c r="N20" s="515"/>
      <c r="O20" s="515"/>
      <c r="P20" s="515"/>
      <c r="Q20" s="515"/>
      <c r="R20" s="515"/>
      <c r="S20" s="395">
        <f>Einzelaufstellung3!J23</f>
        <v>0</v>
      </c>
      <c r="T20" s="395"/>
      <c r="U20" s="395"/>
      <c r="V20" s="395"/>
      <c r="W20" s="395"/>
      <c r="X20" s="494"/>
      <c r="Y20" s="494"/>
      <c r="Z20" s="494"/>
      <c r="AA20" s="494"/>
      <c r="AB20" s="494"/>
      <c r="AC20" s="489">
        <f>(S20+(ROUNDDOWN(X20,0)))*0.15</f>
        <v>0</v>
      </c>
      <c r="AD20" s="489"/>
      <c r="AE20" s="489"/>
      <c r="AF20" s="489"/>
      <c r="AG20" s="490"/>
    </row>
    <row r="21" spans="2:57" ht="12.75" customHeight="1" x14ac:dyDescent="0.2">
      <c r="B21" s="66"/>
      <c r="C21" s="394" t="s">
        <v>21</v>
      </c>
      <c r="D21" s="394"/>
      <c r="E21" s="394"/>
      <c r="F21" s="394"/>
      <c r="G21" s="394"/>
      <c r="H21" s="394"/>
      <c r="I21" s="394"/>
      <c r="J21" s="394"/>
      <c r="K21" s="394"/>
      <c r="L21" s="394"/>
      <c r="M21" s="394"/>
      <c r="N21" s="394"/>
      <c r="O21" s="394"/>
      <c r="P21" s="394"/>
      <c r="Q21" s="394"/>
      <c r="R21" s="394"/>
      <c r="S21" s="395">
        <f>Einzelaufstellung3!J24</f>
        <v>0</v>
      </c>
      <c r="T21" s="395"/>
      <c r="U21" s="395"/>
      <c r="V21" s="395"/>
      <c r="W21" s="395"/>
      <c r="X21" s="494"/>
      <c r="Y21" s="494"/>
      <c r="Z21" s="494"/>
      <c r="AA21" s="494"/>
      <c r="AB21" s="494"/>
      <c r="AC21" s="489">
        <f>(S21+(ROUNDDOWN(X21,0)))*0.25</f>
        <v>0</v>
      </c>
      <c r="AD21" s="489"/>
      <c r="AE21" s="489"/>
      <c r="AF21" s="489"/>
      <c r="AG21" s="490"/>
      <c r="AJ21" s="6" t="s">
        <v>18</v>
      </c>
    </row>
    <row r="22" spans="2:57" x14ac:dyDescent="0.2">
      <c r="B22" s="66"/>
      <c r="C22" s="394" t="s">
        <v>22</v>
      </c>
      <c r="D22" s="394"/>
      <c r="E22" s="394"/>
      <c r="F22" s="394"/>
      <c r="G22" s="394"/>
      <c r="H22" s="394"/>
      <c r="I22" s="394"/>
      <c r="J22" s="394"/>
      <c r="K22" s="394"/>
      <c r="L22" s="394"/>
      <c r="M22" s="394"/>
      <c r="N22" s="394"/>
      <c r="O22" s="394"/>
      <c r="P22" s="394"/>
      <c r="Q22" s="394"/>
      <c r="R22" s="394"/>
      <c r="S22" s="395">
        <f>Einzelaufstellung3!J25</f>
        <v>0</v>
      </c>
      <c r="T22" s="395"/>
      <c r="U22" s="395"/>
      <c r="V22" s="395"/>
      <c r="W22" s="395"/>
      <c r="X22" s="494"/>
      <c r="Y22" s="494"/>
      <c r="Z22" s="494"/>
      <c r="AA22" s="494"/>
      <c r="AB22" s="494"/>
      <c r="AC22" s="489">
        <f>(S22+(ROUNDDOWN(X22,0)))*0.35</f>
        <v>0</v>
      </c>
      <c r="AD22" s="489"/>
      <c r="AE22" s="489"/>
      <c r="AF22" s="489"/>
      <c r="AG22" s="490"/>
    </row>
    <row r="23" spans="2:57" x14ac:dyDescent="0.2">
      <c r="B23" s="66"/>
      <c r="C23" s="394" t="s">
        <v>23</v>
      </c>
      <c r="D23" s="394"/>
      <c r="E23" s="394"/>
      <c r="F23" s="394"/>
      <c r="G23" s="394"/>
      <c r="H23" s="394"/>
      <c r="I23" s="394"/>
      <c r="J23" s="394"/>
      <c r="K23" s="394"/>
      <c r="L23" s="394"/>
      <c r="M23" s="394"/>
      <c r="N23" s="394"/>
      <c r="O23" s="394"/>
      <c r="P23" s="394"/>
      <c r="Q23" s="394"/>
      <c r="R23" s="394"/>
      <c r="S23" s="395">
        <f>Einzelaufstellung3!J26</f>
        <v>0</v>
      </c>
      <c r="T23" s="395"/>
      <c r="U23" s="395"/>
      <c r="V23" s="395"/>
      <c r="W23" s="395"/>
      <c r="X23" s="494"/>
      <c r="Y23" s="494"/>
      <c r="Z23" s="494"/>
      <c r="AA23" s="494"/>
      <c r="AB23" s="494"/>
      <c r="AC23" s="489">
        <f>(S23+(ROUNDDOWN(X23,0)))*0.07</f>
        <v>0</v>
      </c>
      <c r="AD23" s="489"/>
      <c r="AE23" s="489"/>
      <c r="AF23" s="489"/>
      <c r="AG23" s="490"/>
    </row>
    <row r="24" spans="2:57" x14ac:dyDescent="0.2">
      <c r="B24" s="66"/>
      <c r="C24" s="394" t="s">
        <v>24</v>
      </c>
      <c r="D24" s="394"/>
      <c r="E24" s="394"/>
      <c r="F24" s="394"/>
      <c r="G24" s="394"/>
      <c r="H24" s="394"/>
      <c r="I24" s="394"/>
      <c r="J24" s="394"/>
      <c r="K24" s="394"/>
      <c r="L24" s="394"/>
      <c r="M24" s="394"/>
      <c r="N24" s="394"/>
      <c r="O24" s="394"/>
      <c r="P24" s="394"/>
      <c r="Q24" s="394"/>
      <c r="R24" s="394"/>
      <c r="S24" s="395">
        <f>Einzelaufstellung3!J27</f>
        <v>0</v>
      </c>
      <c r="T24" s="395"/>
      <c r="U24" s="395"/>
      <c r="V24" s="395"/>
      <c r="W24" s="395"/>
      <c r="X24" s="494"/>
      <c r="Y24" s="494"/>
      <c r="Z24" s="494"/>
      <c r="AA24" s="494"/>
      <c r="AB24" s="494"/>
      <c r="AC24" s="489">
        <f>(S24+(ROUNDDOWN(X24,0)))*0.1</f>
        <v>0</v>
      </c>
      <c r="AD24" s="489"/>
      <c r="AE24" s="489"/>
      <c r="AF24" s="489"/>
      <c r="AG24" s="490"/>
    </row>
    <row r="25" spans="2:57" x14ac:dyDescent="0.2">
      <c r="B25" s="66"/>
      <c r="C25" s="394" t="s">
        <v>25</v>
      </c>
      <c r="D25" s="394"/>
      <c r="E25" s="394"/>
      <c r="F25" s="394"/>
      <c r="G25" s="394"/>
      <c r="H25" s="394"/>
      <c r="I25" s="394"/>
      <c r="J25" s="394"/>
      <c r="K25" s="394"/>
      <c r="L25" s="394"/>
      <c r="M25" s="394"/>
      <c r="N25" s="394"/>
      <c r="O25" s="394"/>
      <c r="P25" s="394"/>
      <c r="Q25" s="394"/>
      <c r="R25" s="394"/>
      <c r="S25" s="395">
        <f>Einzelaufstellung3!J28</f>
        <v>0</v>
      </c>
      <c r="T25" s="395"/>
      <c r="U25" s="395"/>
      <c r="V25" s="395"/>
      <c r="W25" s="395"/>
      <c r="X25" s="494"/>
      <c r="Y25" s="494"/>
      <c r="Z25" s="494"/>
      <c r="AA25" s="494"/>
      <c r="AB25" s="494"/>
      <c r="AC25" s="489">
        <f>(S25+(ROUNDDOWN(X25,0)))*0.05</f>
        <v>0</v>
      </c>
      <c r="AD25" s="489"/>
      <c r="AE25" s="489"/>
      <c r="AF25" s="489"/>
      <c r="AG25" s="490"/>
      <c r="AM25" s="6" t="s">
        <v>18</v>
      </c>
    </row>
    <row r="26" spans="2:57" x14ac:dyDescent="0.2">
      <c r="B26" s="66"/>
      <c r="C26" s="614" t="str">
        <f>IF(Behördenstammblatt!A24="ja",Behördenstammblatt!C8,"")</f>
        <v/>
      </c>
      <c r="D26" s="615"/>
      <c r="E26" s="615"/>
      <c r="F26" s="615"/>
      <c r="G26" s="615"/>
      <c r="H26" s="615"/>
      <c r="I26" s="615"/>
      <c r="J26" s="615"/>
      <c r="K26" s="615"/>
      <c r="L26" s="615"/>
      <c r="M26" s="615"/>
      <c r="N26" s="615"/>
      <c r="O26" s="615"/>
      <c r="P26" s="615"/>
      <c r="Q26" s="615"/>
      <c r="R26" s="616"/>
      <c r="S26" s="395">
        <f>Einzelaufstellung3!J29</f>
        <v>0</v>
      </c>
      <c r="T26" s="395"/>
      <c r="U26" s="395"/>
      <c r="V26" s="395"/>
      <c r="W26" s="395"/>
      <c r="X26" s="617"/>
      <c r="Y26" s="618"/>
      <c r="Z26" s="618"/>
      <c r="AA26" s="618"/>
      <c r="AB26" s="619"/>
      <c r="AC26" s="489">
        <f>IF(Behördenstammblatt!A24="ja",(S26+(ROUNDDOWN(X26,0)))*0.4,0)</f>
        <v>0</v>
      </c>
      <c r="AD26" s="489"/>
      <c r="AE26" s="489"/>
      <c r="AF26" s="489"/>
      <c r="AG26" s="490"/>
    </row>
    <row r="27" spans="2:57" ht="15" customHeight="1" x14ac:dyDescent="0.2">
      <c r="B27" s="66"/>
      <c r="C27" s="515" t="s">
        <v>26</v>
      </c>
      <c r="D27" s="515"/>
      <c r="E27" s="515"/>
      <c r="F27" s="515"/>
      <c r="G27" s="515"/>
      <c r="H27" s="515"/>
      <c r="I27" s="515"/>
      <c r="J27" s="515"/>
      <c r="K27" s="515"/>
      <c r="L27" s="515"/>
      <c r="M27" s="515"/>
      <c r="N27" s="515"/>
      <c r="O27" s="515"/>
      <c r="P27" s="515"/>
      <c r="Q27" s="515"/>
      <c r="R27" s="515"/>
      <c r="S27" s="395">
        <f>SUM(S20:U26)</f>
        <v>0</v>
      </c>
      <c r="T27" s="395"/>
      <c r="U27" s="395"/>
      <c r="V27" s="395"/>
      <c r="W27" s="395"/>
      <c r="X27" s="395">
        <f>SUM(X20:Z26)</f>
        <v>0</v>
      </c>
      <c r="Y27" s="395"/>
      <c r="Z27" s="395"/>
      <c r="AA27" s="395"/>
      <c r="AB27" s="395"/>
      <c r="AC27" s="492">
        <f>SUM(AC20:AE26)</f>
        <v>0</v>
      </c>
      <c r="AD27" s="492"/>
      <c r="AE27" s="492"/>
      <c r="AF27" s="492"/>
      <c r="AG27" s="493"/>
    </row>
    <row r="28" spans="2:57" s="3" customFormat="1" ht="15" customHeight="1" x14ac:dyDescent="0.2">
      <c r="B28" s="66"/>
      <c r="C28" s="509" t="s">
        <v>129</v>
      </c>
      <c r="D28" s="510"/>
      <c r="E28" s="510"/>
      <c r="F28" s="510"/>
      <c r="G28" s="510"/>
      <c r="H28" s="510"/>
      <c r="I28" s="510"/>
      <c r="J28" s="510"/>
      <c r="K28" s="510"/>
      <c r="L28" s="510"/>
      <c r="M28" s="510"/>
      <c r="N28" s="510"/>
      <c r="O28" s="510"/>
      <c r="P28" s="510"/>
      <c r="Q28" s="510"/>
      <c r="R28" s="511"/>
      <c r="S28" s="620">
        <f>Einzelaufstellung3!L23</f>
        <v>0</v>
      </c>
      <c r="T28" s="621"/>
      <c r="U28" s="621"/>
      <c r="V28" s="621"/>
      <c r="W28" s="621"/>
      <c r="X28" s="246"/>
      <c r="Y28" s="246"/>
      <c r="Z28" s="246"/>
      <c r="AA28" s="246"/>
      <c r="AB28" s="246"/>
      <c r="AC28" s="246"/>
      <c r="AD28" s="246"/>
      <c r="AE28" s="246"/>
      <c r="AF28" s="246"/>
      <c r="AG28" s="247"/>
    </row>
    <row r="29" spans="2:57" s="3" customFormat="1" ht="29.25" customHeight="1" x14ac:dyDescent="0.2">
      <c r="B29" s="124"/>
      <c r="C29" s="516" t="s">
        <v>128</v>
      </c>
      <c r="D29" s="516"/>
      <c r="E29" s="516"/>
      <c r="F29" s="516"/>
      <c r="G29" s="516"/>
      <c r="H29" s="516"/>
      <c r="I29" s="516"/>
      <c r="J29" s="516"/>
      <c r="K29" s="516"/>
      <c r="L29" s="516"/>
      <c r="M29" s="516"/>
      <c r="N29" s="67"/>
      <c r="O29" s="67"/>
      <c r="P29" s="67"/>
      <c r="Q29" s="67"/>
      <c r="R29" s="251"/>
      <c r="S29" s="251"/>
      <c r="T29" s="251"/>
      <c r="U29" s="251"/>
      <c r="V29" s="251"/>
      <c r="W29" s="251"/>
      <c r="X29" s="251"/>
      <c r="Y29" s="251"/>
      <c r="Z29" s="251"/>
      <c r="AA29" s="251"/>
      <c r="AB29" s="251"/>
      <c r="AC29" s="251"/>
      <c r="AD29" s="251"/>
      <c r="AE29" s="251"/>
      <c r="AF29" s="251"/>
      <c r="AG29" s="252"/>
    </row>
    <row r="30" spans="2:57" s="3" customFormat="1" ht="15" customHeight="1" thickBot="1" x14ac:dyDescent="0.25">
      <c r="B30" s="68"/>
      <c r="C30" s="507" t="s">
        <v>103</v>
      </c>
      <c r="D30" s="507"/>
      <c r="E30" s="507"/>
      <c r="F30" s="507"/>
      <c r="G30" s="507"/>
      <c r="H30" s="507"/>
      <c r="I30" s="508"/>
      <c r="J30" s="431">
        <f>Einzelaufstellung3!C23</f>
        <v>0</v>
      </c>
      <c r="K30" s="431"/>
      <c r="L30" s="431"/>
      <c r="M30" s="30"/>
      <c r="N30" s="30"/>
      <c r="O30" s="30"/>
      <c r="P30" s="30"/>
      <c r="Q30" s="30"/>
      <c r="R30" s="485" t="s">
        <v>211</v>
      </c>
      <c r="S30" s="485"/>
      <c r="T30" s="485"/>
      <c r="U30" s="485"/>
      <c r="V30" s="485"/>
      <c r="W30" s="485"/>
      <c r="X30" s="485"/>
      <c r="Y30" s="485"/>
      <c r="Z30" s="485"/>
      <c r="AA30" s="485"/>
      <c r="AB30" s="485"/>
      <c r="AC30" s="485"/>
      <c r="AD30" s="485"/>
      <c r="AE30" s="485"/>
      <c r="AF30" s="485"/>
      <c r="AG30" s="491"/>
      <c r="AZ30" s="255"/>
    </row>
    <row r="31" spans="2:57" s="3" customFormat="1" ht="15" customHeight="1" thickBot="1" x14ac:dyDescent="0.25">
      <c r="B31" s="68"/>
      <c r="C31" s="507" t="s">
        <v>104</v>
      </c>
      <c r="D31" s="507"/>
      <c r="E31" s="507"/>
      <c r="F31" s="507"/>
      <c r="G31" s="507"/>
      <c r="H31" s="507"/>
      <c r="I31" s="508"/>
      <c r="J31" s="460">
        <f>Einzelaufstellung3!C25</f>
        <v>0</v>
      </c>
      <c r="K31" s="460"/>
      <c r="L31" s="460"/>
      <c r="M31" s="116"/>
      <c r="N31" s="30"/>
      <c r="O31" s="30"/>
      <c r="P31" s="30"/>
      <c r="Q31" s="30"/>
      <c r="R31" s="485" t="s">
        <v>210</v>
      </c>
      <c r="S31" s="485"/>
      <c r="T31" s="485"/>
      <c r="U31" s="485"/>
      <c r="V31" s="392" t="str">
        <f>IF(Einzelaufstellung3!Q24&gt;0,"ja","nein")</f>
        <v>nein</v>
      </c>
      <c r="W31" s="393"/>
      <c r="X31" s="253"/>
      <c r="Y31" s="253"/>
      <c r="Z31" s="253"/>
      <c r="AA31" s="253"/>
      <c r="AB31" s="253"/>
      <c r="AC31" s="253"/>
      <c r="AD31" s="253"/>
      <c r="AE31" s="253"/>
      <c r="AF31" s="253"/>
      <c r="AG31" s="254"/>
    </row>
    <row r="32" spans="2:57" s="3" customFormat="1" ht="15" customHeight="1" x14ac:dyDescent="0.2">
      <c r="B32" s="68"/>
      <c r="C32" s="507" t="s">
        <v>105</v>
      </c>
      <c r="D32" s="507"/>
      <c r="E32" s="507"/>
      <c r="F32" s="507"/>
      <c r="G32" s="507"/>
      <c r="H32" s="507"/>
      <c r="I32" s="508"/>
      <c r="J32" s="460">
        <f>Einzelaufstellung3!C27</f>
        <v>0</v>
      </c>
      <c r="K32" s="460"/>
      <c r="L32" s="460"/>
      <c r="M32" s="116"/>
      <c r="N32" s="30"/>
      <c r="O32" s="30"/>
      <c r="P32" s="30"/>
      <c r="Q32" s="30"/>
      <c r="R32" s="30"/>
      <c r="S32" s="30"/>
      <c r="T32" s="248"/>
      <c r="U32" s="248"/>
      <c r="V32" s="248"/>
      <c r="W32" s="423"/>
      <c r="X32" s="423"/>
      <c r="Y32" s="248"/>
      <c r="Z32" s="248"/>
      <c r="AA32" s="248"/>
      <c r="AB32" s="248"/>
      <c r="AC32" s="249"/>
      <c r="AD32" s="249"/>
      <c r="AE32" s="249"/>
      <c r="AF32" s="249"/>
      <c r="AG32" s="250"/>
    </row>
    <row r="33" spans="2:33" s="3" customFormat="1" ht="15" customHeight="1" x14ac:dyDescent="0.2">
      <c r="B33" s="66"/>
      <c r="C33" s="484" t="s">
        <v>130</v>
      </c>
      <c r="D33" s="484"/>
      <c r="E33" s="484"/>
      <c r="F33" s="484"/>
      <c r="G33" s="484"/>
      <c r="H33" s="484"/>
      <c r="I33" s="484"/>
      <c r="J33" s="467">
        <f>(J32*20)+(J31*10)+(J30*5)</f>
        <v>0</v>
      </c>
      <c r="K33" s="467"/>
      <c r="L33" s="467"/>
      <c r="M33" s="607" t="str">
        <f>IF(V31="ja","abzüglich der angegebenen Mahlzeitengestellung","")</f>
        <v/>
      </c>
      <c r="N33" s="608"/>
      <c r="O33" s="608"/>
      <c r="P33" s="608"/>
      <c r="Q33" s="608"/>
      <c r="R33" s="608"/>
      <c r="S33" s="608"/>
      <c r="T33" s="608"/>
      <c r="U33" s="608"/>
      <c r="V33" s="608"/>
      <c r="W33" s="608"/>
      <c r="X33" s="608"/>
      <c r="Y33" s="608"/>
      <c r="Z33" s="608"/>
      <c r="AA33" s="608"/>
      <c r="AB33" s="608"/>
      <c r="AC33" s="608"/>
      <c r="AD33" s="608"/>
      <c r="AE33" s="608"/>
      <c r="AF33" s="608"/>
      <c r="AG33" s="250"/>
    </row>
    <row r="34" spans="2:33" s="3" customFormat="1" ht="29.25" customHeight="1" x14ac:dyDescent="0.2">
      <c r="B34" s="115"/>
      <c r="C34" s="486" t="s">
        <v>131</v>
      </c>
      <c r="D34" s="486"/>
      <c r="E34" s="486"/>
      <c r="F34" s="486"/>
      <c r="G34" s="486"/>
      <c r="H34" s="486"/>
      <c r="I34" s="486"/>
      <c r="J34" s="486"/>
      <c r="K34" s="486"/>
      <c r="L34" s="486"/>
      <c r="M34" s="486"/>
      <c r="N34" s="486"/>
      <c r="O34" s="486"/>
      <c r="P34" s="486"/>
      <c r="Q34" s="486"/>
      <c r="R34" s="486"/>
      <c r="S34" s="486"/>
      <c r="T34" s="187"/>
      <c r="U34" s="487"/>
      <c r="V34" s="487"/>
      <c r="W34" s="487"/>
      <c r="X34" s="487"/>
      <c r="Y34" s="487"/>
      <c r="Z34" s="487"/>
      <c r="AA34" s="487"/>
      <c r="AB34" s="487"/>
      <c r="AC34" s="487"/>
      <c r="AD34" s="487"/>
      <c r="AE34" s="487"/>
      <c r="AF34" s="487"/>
      <c r="AG34" s="488"/>
    </row>
    <row r="35" spans="2:33" s="3" customFormat="1" ht="12.75" customHeight="1" x14ac:dyDescent="0.2">
      <c r="B35" s="66"/>
      <c r="C35" s="438" t="s">
        <v>6</v>
      </c>
      <c r="D35" s="439"/>
      <c r="E35" s="439"/>
      <c r="F35" s="439"/>
      <c r="G35" s="439"/>
      <c r="H35" s="439"/>
      <c r="I35" s="439"/>
      <c r="J35" s="439"/>
      <c r="K35" s="439"/>
      <c r="L35" s="439"/>
      <c r="M35" s="439"/>
      <c r="N35" s="439"/>
      <c r="O35" s="439"/>
      <c r="P35" s="439"/>
      <c r="Q35" s="440"/>
      <c r="R35" s="388" t="s">
        <v>39</v>
      </c>
      <c r="S35" s="389"/>
      <c r="T35" s="390"/>
      <c r="U35" s="388" t="s">
        <v>19</v>
      </c>
      <c r="V35" s="389"/>
      <c r="W35" s="390"/>
      <c r="X35" s="248"/>
      <c r="Y35" s="248"/>
      <c r="Z35" s="248"/>
      <c r="AA35" s="248"/>
      <c r="AB35" s="248"/>
      <c r="AC35" s="269"/>
      <c r="AD35" s="269"/>
      <c r="AE35" s="269"/>
      <c r="AF35" s="269"/>
      <c r="AG35" s="270"/>
    </row>
    <row r="36" spans="2:33" s="69" customFormat="1" ht="15" customHeight="1" x14ac:dyDescent="0.2">
      <c r="B36" s="125"/>
      <c r="C36" s="445" t="s">
        <v>227</v>
      </c>
      <c r="D36" s="446"/>
      <c r="E36" s="446"/>
      <c r="F36" s="446"/>
      <c r="G36" s="446"/>
      <c r="H36" s="446"/>
      <c r="I36" s="446"/>
      <c r="J36" s="446"/>
      <c r="K36" s="446"/>
      <c r="L36" s="446"/>
      <c r="M36" s="446"/>
      <c r="N36" s="446"/>
      <c r="O36" s="446"/>
      <c r="P36" s="446"/>
      <c r="Q36" s="447"/>
      <c r="R36" s="442"/>
      <c r="S36" s="443"/>
      <c r="T36" s="444"/>
      <c r="U36" s="464"/>
      <c r="V36" s="465"/>
      <c r="W36" s="466"/>
      <c r="X36" s="248"/>
      <c r="Y36" s="248"/>
      <c r="Z36" s="248"/>
      <c r="AA36" s="248"/>
      <c r="AB36" s="248"/>
      <c r="AC36" s="269"/>
      <c r="AD36" s="269"/>
      <c r="AE36" s="269"/>
      <c r="AF36" s="269"/>
      <c r="AG36" s="270"/>
    </row>
    <row r="37" spans="2:33" s="9" customFormat="1" ht="15" customHeight="1" x14ac:dyDescent="0.2">
      <c r="B37" s="125"/>
      <c r="C37" s="445" t="s">
        <v>226</v>
      </c>
      <c r="D37" s="446"/>
      <c r="E37" s="446"/>
      <c r="F37" s="446"/>
      <c r="G37" s="446"/>
      <c r="H37" s="446"/>
      <c r="I37" s="446"/>
      <c r="J37" s="446"/>
      <c r="K37" s="446"/>
      <c r="L37" s="446"/>
      <c r="M37" s="446"/>
      <c r="N37" s="446"/>
      <c r="O37" s="446"/>
      <c r="P37" s="446"/>
      <c r="Q37" s="447"/>
      <c r="R37" s="471"/>
      <c r="S37" s="472"/>
      <c r="T37" s="473"/>
      <c r="U37" s="461">
        <f>R37*17</f>
        <v>0</v>
      </c>
      <c r="V37" s="462"/>
      <c r="W37" s="463"/>
      <c r="X37" s="248"/>
      <c r="Y37" s="248"/>
      <c r="Z37" s="248"/>
      <c r="AA37" s="248"/>
      <c r="AB37" s="248"/>
      <c r="AC37" s="269"/>
      <c r="AD37" s="269"/>
      <c r="AE37" s="269"/>
      <c r="AF37" s="269"/>
      <c r="AG37" s="270"/>
    </row>
    <row r="38" spans="2:33" s="7" customFormat="1" ht="30.2" customHeight="1" x14ac:dyDescent="0.2">
      <c r="B38" s="70" t="s">
        <v>135</v>
      </c>
      <c r="C38" s="71"/>
      <c r="D38" s="71"/>
      <c r="E38" s="71"/>
      <c r="F38" s="71"/>
      <c r="G38" s="71"/>
      <c r="H38" s="71"/>
      <c r="I38" s="71"/>
      <c r="J38" s="71"/>
      <c r="K38" s="71"/>
      <c r="L38" s="71"/>
      <c r="M38" s="71"/>
      <c r="N38" s="71"/>
      <c r="O38" s="71"/>
      <c r="P38" s="71"/>
      <c r="Q38" s="71"/>
      <c r="R38" s="71"/>
      <c r="S38" s="71"/>
      <c r="T38" s="71"/>
      <c r="U38" s="71"/>
      <c r="V38" s="71"/>
      <c r="W38" s="71"/>
      <c r="X38" s="71"/>
      <c r="Y38" s="71"/>
      <c r="Z38" s="71"/>
      <c r="AA38" s="71"/>
      <c r="AB38" s="71"/>
      <c r="AC38" s="71"/>
      <c r="AD38" s="71"/>
      <c r="AE38" s="71"/>
      <c r="AF38" s="71"/>
      <c r="AG38" s="72"/>
    </row>
    <row r="39" spans="2:33" s="7" customFormat="1" ht="9" customHeight="1" x14ac:dyDescent="0.2">
      <c r="B39" s="70"/>
      <c r="C39" s="71"/>
      <c r="D39" s="71"/>
      <c r="E39" s="71"/>
      <c r="F39" s="71"/>
      <c r="G39" s="71"/>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2"/>
    </row>
    <row r="40" spans="2:33" s="9" customFormat="1" ht="11.25" customHeight="1" x14ac:dyDescent="0.2">
      <c r="B40" s="73" t="s">
        <v>132</v>
      </c>
      <c r="C40" s="32"/>
      <c r="D40" s="32"/>
      <c r="E40" s="32"/>
      <c r="F40" s="32"/>
      <c r="G40" s="32"/>
      <c r="H40" s="32"/>
      <c r="I40" s="32"/>
      <c r="J40" s="32"/>
      <c r="K40" s="32"/>
      <c r="L40" s="32"/>
      <c r="M40" s="32"/>
      <c r="N40" s="32"/>
      <c r="O40" s="32"/>
      <c r="P40" s="32"/>
      <c r="Q40" s="32"/>
      <c r="R40" s="32"/>
      <c r="S40" s="32"/>
      <c r="T40" s="32"/>
      <c r="U40" s="32"/>
      <c r="V40" s="32"/>
      <c r="W40" s="32"/>
      <c r="X40" s="32"/>
      <c r="Y40" s="32"/>
      <c r="Z40" s="32"/>
      <c r="AA40" s="33"/>
      <c r="AB40" s="33"/>
      <c r="AC40" s="33"/>
      <c r="AD40" s="32"/>
      <c r="AE40" s="32"/>
      <c r="AF40" s="32"/>
      <c r="AG40" s="34"/>
    </row>
    <row r="41" spans="2:33" s="35" customFormat="1" ht="66.75" customHeight="1" x14ac:dyDescent="0.15">
      <c r="B41" s="479" t="s">
        <v>122</v>
      </c>
      <c r="C41" s="480"/>
      <c r="D41" s="481" t="s">
        <v>28</v>
      </c>
      <c r="E41" s="482"/>
      <c r="F41" s="482"/>
      <c r="G41" s="482"/>
      <c r="H41" s="482"/>
      <c r="I41" s="482"/>
      <c r="J41" s="482"/>
      <c r="K41" s="482"/>
      <c r="L41" s="482"/>
      <c r="M41" s="483"/>
      <c r="N41" s="445" t="s">
        <v>29</v>
      </c>
      <c r="O41" s="446"/>
      <c r="P41" s="446"/>
      <c r="Q41" s="447"/>
      <c r="R41" s="533" t="s">
        <v>106</v>
      </c>
      <c r="S41" s="446"/>
      <c r="T41" s="446"/>
      <c r="U41" s="447"/>
      <c r="V41" s="445" t="s">
        <v>40</v>
      </c>
      <c r="W41" s="446"/>
      <c r="X41" s="446"/>
      <c r="Y41" s="447"/>
      <c r="Z41" s="481" t="s">
        <v>41</v>
      </c>
      <c r="AA41" s="482"/>
      <c r="AB41" s="482"/>
      <c r="AC41" s="483"/>
      <c r="AD41" s="481" t="s">
        <v>19</v>
      </c>
      <c r="AE41" s="482"/>
      <c r="AF41" s="482"/>
      <c r="AG41" s="525"/>
    </row>
    <row r="42" spans="2:33" x14ac:dyDescent="0.2">
      <c r="B42" s="474"/>
      <c r="C42" s="475"/>
      <c r="D42" s="468"/>
      <c r="E42" s="469"/>
      <c r="F42" s="469"/>
      <c r="G42" s="469"/>
      <c r="H42" s="469"/>
      <c r="I42" s="469"/>
      <c r="J42" s="469"/>
      <c r="K42" s="469"/>
      <c r="L42" s="469"/>
      <c r="M42" s="470"/>
      <c r="N42" s="512"/>
      <c r="O42" s="513"/>
      <c r="P42" s="513"/>
      <c r="Q42" s="514"/>
      <c r="R42" s="476"/>
      <c r="S42" s="477"/>
      <c r="T42" s="477"/>
      <c r="U42" s="478"/>
      <c r="V42" s="476"/>
      <c r="W42" s="477"/>
      <c r="X42" s="477"/>
      <c r="Y42" s="478"/>
      <c r="Z42" s="530"/>
      <c r="AA42" s="531"/>
      <c r="AB42" s="531"/>
      <c r="AC42" s="532"/>
      <c r="AD42" s="451">
        <f t="shared" ref="AD42:AD47" si="0">R42</f>
        <v>0</v>
      </c>
      <c r="AE42" s="452"/>
      <c r="AF42" s="452"/>
      <c r="AG42" s="453"/>
    </row>
    <row r="43" spans="2:33" x14ac:dyDescent="0.2">
      <c r="B43" s="474"/>
      <c r="C43" s="475"/>
      <c r="D43" s="468"/>
      <c r="E43" s="469"/>
      <c r="F43" s="469"/>
      <c r="G43" s="469"/>
      <c r="H43" s="469"/>
      <c r="I43" s="469"/>
      <c r="J43" s="469"/>
      <c r="K43" s="469"/>
      <c r="L43" s="469"/>
      <c r="M43" s="470"/>
      <c r="N43" s="512"/>
      <c r="O43" s="513"/>
      <c r="P43" s="513"/>
      <c r="Q43" s="514"/>
      <c r="R43" s="476"/>
      <c r="S43" s="477"/>
      <c r="T43" s="477"/>
      <c r="U43" s="478"/>
      <c r="V43" s="476"/>
      <c r="W43" s="477"/>
      <c r="X43" s="477"/>
      <c r="Y43" s="478"/>
      <c r="Z43" s="530"/>
      <c r="AA43" s="531"/>
      <c r="AB43" s="531"/>
      <c r="AC43" s="532"/>
      <c r="AD43" s="451">
        <f t="shared" si="0"/>
        <v>0</v>
      </c>
      <c r="AE43" s="452"/>
      <c r="AF43" s="452"/>
      <c r="AG43" s="453"/>
    </row>
    <row r="44" spans="2:33" x14ac:dyDescent="0.2">
      <c r="B44" s="474"/>
      <c r="C44" s="475"/>
      <c r="D44" s="468"/>
      <c r="E44" s="469"/>
      <c r="F44" s="469"/>
      <c r="G44" s="469"/>
      <c r="H44" s="469"/>
      <c r="I44" s="469"/>
      <c r="J44" s="469"/>
      <c r="K44" s="469"/>
      <c r="L44" s="469"/>
      <c r="M44" s="470"/>
      <c r="N44" s="512"/>
      <c r="O44" s="513"/>
      <c r="P44" s="513"/>
      <c r="Q44" s="514"/>
      <c r="R44" s="476"/>
      <c r="S44" s="477"/>
      <c r="T44" s="477"/>
      <c r="U44" s="478"/>
      <c r="V44" s="476"/>
      <c r="W44" s="477"/>
      <c r="X44" s="477"/>
      <c r="Y44" s="478"/>
      <c r="Z44" s="530"/>
      <c r="AA44" s="531"/>
      <c r="AB44" s="531"/>
      <c r="AC44" s="532"/>
      <c r="AD44" s="451">
        <f t="shared" si="0"/>
        <v>0</v>
      </c>
      <c r="AE44" s="452"/>
      <c r="AF44" s="452"/>
      <c r="AG44" s="453"/>
    </row>
    <row r="45" spans="2:33" x14ac:dyDescent="0.2">
      <c r="B45" s="474"/>
      <c r="C45" s="475"/>
      <c r="D45" s="468"/>
      <c r="E45" s="469"/>
      <c r="F45" s="469"/>
      <c r="G45" s="469"/>
      <c r="H45" s="469"/>
      <c r="I45" s="469"/>
      <c r="J45" s="469"/>
      <c r="K45" s="469"/>
      <c r="L45" s="469"/>
      <c r="M45" s="470"/>
      <c r="N45" s="512"/>
      <c r="O45" s="513"/>
      <c r="P45" s="513"/>
      <c r="Q45" s="514"/>
      <c r="R45" s="476"/>
      <c r="S45" s="477"/>
      <c r="T45" s="477"/>
      <c r="U45" s="478"/>
      <c r="V45" s="476"/>
      <c r="W45" s="477"/>
      <c r="X45" s="477"/>
      <c r="Y45" s="478"/>
      <c r="Z45" s="530"/>
      <c r="AA45" s="531"/>
      <c r="AB45" s="531"/>
      <c r="AC45" s="532"/>
      <c r="AD45" s="451">
        <f t="shared" si="0"/>
        <v>0</v>
      </c>
      <c r="AE45" s="452"/>
      <c r="AF45" s="452"/>
      <c r="AG45" s="453"/>
    </row>
    <row r="46" spans="2:33" x14ac:dyDescent="0.2">
      <c r="B46" s="474"/>
      <c r="C46" s="475"/>
      <c r="D46" s="468"/>
      <c r="E46" s="469"/>
      <c r="F46" s="469"/>
      <c r="G46" s="469"/>
      <c r="H46" s="469"/>
      <c r="I46" s="469"/>
      <c r="J46" s="469"/>
      <c r="K46" s="469"/>
      <c r="L46" s="469"/>
      <c r="M46" s="470"/>
      <c r="N46" s="512"/>
      <c r="O46" s="513"/>
      <c r="P46" s="513"/>
      <c r="Q46" s="514"/>
      <c r="R46" s="476"/>
      <c r="S46" s="477"/>
      <c r="T46" s="477"/>
      <c r="U46" s="478"/>
      <c r="V46" s="476"/>
      <c r="W46" s="477"/>
      <c r="X46" s="477"/>
      <c r="Y46" s="478"/>
      <c r="Z46" s="530"/>
      <c r="AA46" s="531"/>
      <c r="AB46" s="531"/>
      <c r="AC46" s="532"/>
      <c r="AD46" s="451">
        <f t="shared" si="0"/>
        <v>0</v>
      </c>
      <c r="AE46" s="452"/>
      <c r="AF46" s="452"/>
      <c r="AG46" s="453"/>
    </row>
    <row r="47" spans="2:33" x14ac:dyDescent="0.2">
      <c r="B47" s="474"/>
      <c r="C47" s="475"/>
      <c r="D47" s="468"/>
      <c r="E47" s="469"/>
      <c r="F47" s="469"/>
      <c r="G47" s="469"/>
      <c r="H47" s="469"/>
      <c r="I47" s="469"/>
      <c r="J47" s="469"/>
      <c r="K47" s="469"/>
      <c r="L47" s="469"/>
      <c r="M47" s="470"/>
      <c r="N47" s="512"/>
      <c r="O47" s="513"/>
      <c r="P47" s="513"/>
      <c r="Q47" s="514"/>
      <c r="R47" s="476"/>
      <c r="S47" s="477"/>
      <c r="T47" s="477"/>
      <c r="U47" s="478"/>
      <c r="V47" s="476"/>
      <c r="W47" s="477"/>
      <c r="X47" s="477"/>
      <c r="Y47" s="478"/>
      <c r="Z47" s="530"/>
      <c r="AA47" s="531"/>
      <c r="AB47" s="531"/>
      <c r="AC47" s="532"/>
      <c r="AD47" s="451">
        <f t="shared" si="0"/>
        <v>0</v>
      </c>
      <c r="AE47" s="452"/>
      <c r="AF47" s="452"/>
      <c r="AG47" s="453"/>
    </row>
    <row r="48" spans="2:33" ht="12.2" customHeight="1" x14ac:dyDescent="0.2">
      <c r="B48" s="181"/>
      <c r="C48" s="180"/>
      <c r="D48" s="180"/>
      <c r="E48" s="180"/>
      <c r="F48" s="180"/>
      <c r="G48" s="180"/>
      <c r="H48" s="180"/>
      <c r="I48" s="180"/>
      <c r="J48" s="180"/>
      <c r="K48" s="180"/>
      <c r="L48" s="180"/>
      <c r="M48" s="180"/>
      <c r="N48" s="180"/>
      <c r="O48" s="180"/>
      <c r="P48" s="180"/>
      <c r="Q48" s="180"/>
      <c r="R48" s="180"/>
      <c r="S48" s="180"/>
      <c r="T48" s="180"/>
      <c r="U48" s="180"/>
      <c r="V48" s="180"/>
      <c r="W48" s="180"/>
      <c r="X48" s="180"/>
      <c r="Y48" s="180"/>
      <c r="Z48" s="523" t="s">
        <v>26</v>
      </c>
      <c r="AA48" s="523"/>
      <c r="AB48" s="523"/>
      <c r="AC48" s="524"/>
      <c r="AD48" s="534">
        <f>SUM(AD42:AG47)</f>
        <v>0</v>
      </c>
      <c r="AE48" s="534"/>
      <c r="AF48" s="534"/>
      <c r="AG48" s="535"/>
    </row>
    <row r="49" spans="2:33" s="9" customFormat="1" ht="15" customHeight="1" x14ac:dyDescent="0.2">
      <c r="B49" s="520" t="s">
        <v>134</v>
      </c>
      <c r="C49" s="521"/>
      <c r="D49" s="521"/>
      <c r="E49" s="521"/>
      <c r="F49" s="521"/>
      <c r="G49" s="521"/>
      <c r="H49" s="521"/>
      <c r="I49" s="521"/>
      <c r="J49" s="521"/>
      <c r="K49" s="521"/>
      <c r="L49" s="521"/>
      <c r="M49" s="521"/>
      <c r="N49" s="521"/>
      <c r="O49" s="521"/>
      <c r="P49" s="521"/>
      <c r="Q49" s="521"/>
      <c r="R49" s="521"/>
      <c r="S49" s="521"/>
      <c r="T49" s="521"/>
      <c r="U49" s="521"/>
      <c r="V49" s="521"/>
      <c r="W49" s="521"/>
      <c r="X49" s="521"/>
      <c r="Y49" s="521"/>
      <c r="Z49" s="521"/>
      <c r="AA49" s="521"/>
      <c r="AB49" s="521"/>
      <c r="AC49" s="521"/>
      <c r="AD49" s="521"/>
      <c r="AE49" s="521"/>
      <c r="AF49" s="521"/>
      <c r="AG49" s="522"/>
    </row>
    <row r="50" spans="2:33" ht="30.2" customHeight="1" x14ac:dyDescent="0.2">
      <c r="B50" s="526" t="s">
        <v>122</v>
      </c>
      <c r="C50" s="527"/>
      <c r="D50" s="528" t="s">
        <v>28</v>
      </c>
      <c r="E50" s="528"/>
      <c r="F50" s="528"/>
      <c r="G50" s="528"/>
      <c r="H50" s="528"/>
      <c r="I50" s="528"/>
      <c r="J50" s="528"/>
      <c r="K50" s="528"/>
      <c r="L50" s="528"/>
      <c r="M50" s="528"/>
      <c r="N50" s="529" t="s">
        <v>107</v>
      </c>
      <c r="O50" s="528"/>
      <c r="P50" s="528"/>
      <c r="Q50" s="528"/>
      <c r="R50" s="528" t="s">
        <v>29</v>
      </c>
      <c r="S50" s="528"/>
      <c r="T50" s="528"/>
      <c r="U50" s="528"/>
      <c r="V50" s="528" t="s">
        <v>30</v>
      </c>
      <c r="W50" s="528"/>
      <c r="X50" s="528"/>
      <c r="Y50" s="528"/>
      <c r="Z50" s="30"/>
      <c r="AA50" s="30"/>
      <c r="AB50" s="30"/>
      <c r="AC50" s="30"/>
      <c r="AD50" s="30"/>
      <c r="AE50" s="30"/>
      <c r="AF50" s="30"/>
      <c r="AG50" s="31"/>
    </row>
    <row r="51" spans="2:33" x14ac:dyDescent="0.2">
      <c r="B51" s="474"/>
      <c r="C51" s="475"/>
      <c r="D51" s="468"/>
      <c r="E51" s="469"/>
      <c r="F51" s="469"/>
      <c r="G51" s="469"/>
      <c r="H51" s="469"/>
      <c r="I51" s="469"/>
      <c r="J51" s="469"/>
      <c r="K51" s="469"/>
      <c r="L51" s="469"/>
      <c r="M51" s="470"/>
      <c r="N51" s="536"/>
      <c r="O51" s="537"/>
      <c r="P51" s="537"/>
      <c r="Q51" s="538"/>
      <c r="R51" s="512"/>
      <c r="S51" s="513"/>
      <c r="T51" s="513"/>
      <c r="U51" s="514"/>
      <c r="V51" s="457"/>
      <c r="W51" s="458"/>
      <c r="X51" s="458"/>
      <c r="Y51" s="459"/>
      <c r="Z51" s="30"/>
      <c r="AA51" s="30"/>
      <c r="AB51" s="30"/>
      <c r="AC51" s="30"/>
      <c r="AD51" s="30"/>
      <c r="AE51" s="30"/>
      <c r="AF51" s="30"/>
      <c r="AG51" s="31"/>
    </row>
    <row r="52" spans="2:33" ht="12.2" customHeight="1" x14ac:dyDescent="0.2">
      <c r="B52" s="474"/>
      <c r="C52" s="475"/>
      <c r="D52" s="468"/>
      <c r="E52" s="469"/>
      <c r="F52" s="469"/>
      <c r="G52" s="469"/>
      <c r="H52" s="469"/>
      <c r="I52" s="469"/>
      <c r="J52" s="469"/>
      <c r="K52" s="469"/>
      <c r="L52" s="469"/>
      <c r="M52" s="470"/>
      <c r="N52" s="536"/>
      <c r="O52" s="537"/>
      <c r="P52" s="537"/>
      <c r="Q52" s="538"/>
      <c r="R52" s="512"/>
      <c r="S52" s="513"/>
      <c r="T52" s="513"/>
      <c r="U52" s="514"/>
      <c r="V52" s="457"/>
      <c r="W52" s="458"/>
      <c r="X52" s="458"/>
      <c r="Y52" s="459"/>
      <c r="Z52" s="30"/>
      <c r="AA52" s="30"/>
      <c r="AB52" s="30"/>
      <c r="AC52" s="30"/>
      <c r="AD52" s="30"/>
      <c r="AE52" s="30"/>
      <c r="AF52" s="30"/>
      <c r="AG52" s="31"/>
    </row>
    <row r="53" spans="2:33" x14ac:dyDescent="0.2">
      <c r="B53" s="474"/>
      <c r="C53" s="475"/>
      <c r="D53" s="468"/>
      <c r="E53" s="469"/>
      <c r="F53" s="469"/>
      <c r="G53" s="469"/>
      <c r="H53" s="469"/>
      <c r="I53" s="469"/>
      <c r="J53" s="469"/>
      <c r="K53" s="469"/>
      <c r="L53" s="469"/>
      <c r="M53" s="470"/>
      <c r="N53" s="536"/>
      <c r="O53" s="537"/>
      <c r="P53" s="537"/>
      <c r="Q53" s="538"/>
      <c r="R53" s="512"/>
      <c r="S53" s="513"/>
      <c r="T53" s="513"/>
      <c r="U53" s="514"/>
      <c r="V53" s="457"/>
      <c r="W53" s="458"/>
      <c r="X53" s="458"/>
      <c r="Y53" s="459"/>
      <c r="Z53" s="30"/>
      <c r="AA53" s="30"/>
      <c r="AB53" s="30"/>
      <c r="AC53" s="30"/>
      <c r="AD53" s="30"/>
      <c r="AE53" s="30"/>
      <c r="AF53" s="30"/>
      <c r="AG53" s="31"/>
    </row>
    <row r="54" spans="2:33" x14ac:dyDescent="0.2">
      <c r="B54" s="474"/>
      <c r="C54" s="475"/>
      <c r="D54" s="468"/>
      <c r="E54" s="469"/>
      <c r="F54" s="469"/>
      <c r="G54" s="469"/>
      <c r="H54" s="469"/>
      <c r="I54" s="469"/>
      <c r="J54" s="469"/>
      <c r="K54" s="469"/>
      <c r="L54" s="469"/>
      <c r="M54" s="470"/>
      <c r="N54" s="536"/>
      <c r="O54" s="537"/>
      <c r="P54" s="537"/>
      <c r="Q54" s="538"/>
      <c r="R54" s="512"/>
      <c r="S54" s="513"/>
      <c r="T54" s="513"/>
      <c r="U54" s="514"/>
      <c r="V54" s="457"/>
      <c r="W54" s="458"/>
      <c r="X54" s="458"/>
      <c r="Y54" s="459"/>
      <c r="Z54" s="30"/>
      <c r="AA54" s="30"/>
      <c r="AB54" s="30"/>
      <c r="AC54" s="30"/>
      <c r="AD54" s="30"/>
      <c r="AE54" s="30"/>
      <c r="AF54" s="30"/>
      <c r="AG54" s="31"/>
    </row>
    <row r="55" spans="2:33" x14ac:dyDescent="0.2">
      <c r="B55" s="474"/>
      <c r="C55" s="475"/>
      <c r="D55" s="468"/>
      <c r="E55" s="469"/>
      <c r="F55" s="469"/>
      <c r="G55" s="469"/>
      <c r="H55" s="469"/>
      <c r="I55" s="469"/>
      <c r="J55" s="469"/>
      <c r="K55" s="469"/>
      <c r="L55" s="469"/>
      <c r="M55" s="470"/>
      <c r="N55" s="536"/>
      <c r="O55" s="537"/>
      <c r="P55" s="537"/>
      <c r="Q55" s="538"/>
      <c r="R55" s="512"/>
      <c r="S55" s="513"/>
      <c r="T55" s="513"/>
      <c r="U55" s="514"/>
      <c r="V55" s="457"/>
      <c r="W55" s="458"/>
      <c r="X55" s="458"/>
      <c r="Y55" s="459"/>
      <c r="Z55" s="30"/>
      <c r="AA55" s="30"/>
      <c r="AB55" s="30"/>
      <c r="AC55" s="30"/>
      <c r="AD55" s="30"/>
      <c r="AE55" s="30"/>
      <c r="AF55" s="30"/>
      <c r="AG55" s="31"/>
    </row>
    <row r="56" spans="2:33" x14ac:dyDescent="0.2">
      <c r="B56" s="609"/>
      <c r="C56" s="610"/>
      <c r="D56" s="611"/>
      <c r="E56" s="612"/>
      <c r="F56" s="612"/>
      <c r="G56" s="612"/>
      <c r="H56" s="612"/>
      <c r="I56" s="612"/>
      <c r="J56" s="612"/>
      <c r="K56" s="612"/>
      <c r="L56" s="612"/>
      <c r="M56" s="613"/>
      <c r="N56" s="536"/>
      <c r="O56" s="537"/>
      <c r="P56" s="537"/>
      <c r="Q56" s="538"/>
      <c r="R56" s="512"/>
      <c r="S56" s="513"/>
      <c r="T56" s="513"/>
      <c r="U56" s="514"/>
      <c r="V56" s="457"/>
      <c r="W56" s="458"/>
      <c r="X56" s="458"/>
      <c r="Y56" s="459"/>
      <c r="Z56" s="30"/>
      <c r="AA56" s="30"/>
      <c r="AB56" s="30"/>
      <c r="AC56" s="30"/>
      <c r="AD56" s="30"/>
      <c r="AE56" s="30"/>
      <c r="AF56" s="30"/>
      <c r="AG56" s="31"/>
    </row>
    <row r="57" spans="2:33" ht="12.2" customHeight="1" x14ac:dyDescent="0.2">
      <c r="B57" s="553"/>
      <c r="C57" s="482"/>
      <c r="D57" s="482"/>
      <c r="E57" s="482"/>
      <c r="F57" s="482"/>
      <c r="G57" s="482"/>
      <c r="H57" s="482"/>
      <c r="I57" s="482"/>
      <c r="J57" s="482"/>
      <c r="K57" s="482"/>
      <c r="L57" s="482"/>
      <c r="M57" s="482"/>
      <c r="N57" s="482"/>
      <c r="O57" s="482"/>
      <c r="P57" s="482"/>
      <c r="Q57" s="482"/>
      <c r="R57" s="482"/>
      <c r="S57" s="482"/>
      <c r="T57" s="482"/>
      <c r="U57" s="482"/>
      <c r="V57" s="482"/>
      <c r="W57" s="482"/>
      <c r="X57" s="482"/>
      <c r="Y57" s="482"/>
      <c r="Z57" s="482"/>
      <c r="AA57" s="482" t="s">
        <v>26</v>
      </c>
      <c r="AB57" s="482"/>
      <c r="AC57" s="483"/>
      <c r="AD57" s="562">
        <f>SUM(V51:Y56)</f>
        <v>0</v>
      </c>
      <c r="AE57" s="563"/>
      <c r="AF57" s="563"/>
      <c r="AG57" s="564"/>
    </row>
    <row r="58" spans="2:33" ht="29.25" customHeight="1" x14ac:dyDescent="0.2">
      <c r="B58" s="604" t="s">
        <v>201</v>
      </c>
      <c r="C58" s="605"/>
      <c r="D58" s="605"/>
      <c r="E58" s="605"/>
      <c r="F58" s="605"/>
      <c r="G58" s="605"/>
      <c r="H58" s="605"/>
      <c r="I58" s="605"/>
      <c r="J58" s="605"/>
      <c r="K58" s="605"/>
      <c r="L58" s="605"/>
      <c r="M58" s="605"/>
      <c r="N58" s="605"/>
      <c r="O58" s="605"/>
      <c r="P58" s="605"/>
      <c r="Q58" s="605"/>
      <c r="R58" s="605"/>
      <c r="S58" s="605"/>
      <c r="T58" s="605"/>
      <c r="U58" s="605"/>
      <c r="V58" s="605"/>
      <c r="W58" s="605"/>
      <c r="X58" s="605"/>
      <c r="Y58" s="605"/>
      <c r="Z58" s="605"/>
      <c r="AA58" s="605"/>
      <c r="AB58" s="605"/>
      <c r="AC58" s="605"/>
      <c r="AD58" s="605"/>
      <c r="AE58" s="605"/>
      <c r="AF58" s="605"/>
      <c r="AG58" s="606"/>
    </row>
    <row r="59" spans="2:33" ht="9.75" customHeight="1" x14ac:dyDescent="0.2">
      <c r="B59" s="144"/>
      <c r="C59" s="145"/>
      <c r="D59" s="145"/>
      <c r="E59" s="145"/>
      <c r="F59" s="145"/>
      <c r="G59" s="145"/>
      <c r="H59" s="145"/>
      <c r="I59" s="145"/>
      <c r="J59" s="145"/>
      <c r="K59" s="145"/>
      <c r="L59" s="145"/>
      <c r="M59" s="145"/>
      <c r="N59" s="145"/>
      <c r="O59" s="145"/>
      <c r="P59" s="145"/>
      <c r="Q59" s="145"/>
      <c r="R59" s="145"/>
      <c r="S59" s="145"/>
      <c r="T59" s="145"/>
      <c r="U59" s="145"/>
      <c r="V59" s="145"/>
      <c r="W59" s="145"/>
      <c r="X59" s="145"/>
      <c r="Y59" s="145"/>
      <c r="Z59" s="145"/>
      <c r="AA59" s="145"/>
      <c r="AB59" s="145"/>
      <c r="AC59" s="145"/>
      <c r="AD59" s="145"/>
      <c r="AE59" s="145"/>
      <c r="AF59" s="145"/>
      <c r="AG59" s="146"/>
    </row>
    <row r="60" spans="2:33" s="9" customFormat="1" ht="11.25" customHeight="1" x14ac:dyDescent="0.2">
      <c r="B60" s="46" t="s">
        <v>133</v>
      </c>
      <c r="C60" s="32"/>
      <c r="D60" s="32"/>
      <c r="E60" s="32"/>
      <c r="F60" s="32"/>
      <c r="G60" s="32"/>
      <c r="H60" s="32"/>
      <c r="I60" s="32"/>
      <c r="J60" s="32"/>
      <c r="K60" s="32"/>
      <c r="L60" s="32"/>
      <c r="M60" s="32"/>
      <c r="N60" s="32"/>
      <c r="O60" s="32"/>
      <c r="P60" s="32"/>
      <c r="Q60" s="32"/>
      <c r="R60" s="32"/>
      <c r="S60" s="32"/>
      <c r="T60" s="32"/>
      <c r="U60" s="32"/>
      <c r="V60" s="32"/>
      <c r="W60" s="32"/>
      <c r="X60" s="32"/>
      <c r="Y60" s="32"/>
      <c r="Z60" s="32"/>
      <c r="AA60" s="33"/>
      <c r="AB60" s="33"/>
      <c r="AC60" s="33"/>
      <c r="AD60" s="32"/>
      <c r="AE60" s="32"/>
      <c r="AF60" s="32"/>
      <c r="AG60" s="34"/>
    </row>
    <row r="61" spans="2:33" s="35" customFormat="1" ht="55.5" customHeight="1" x14ac:dyDescent="0.15">
      <c r="B61" s="479" t="s">
        <v>122</v>
      </c>
      <c r="C61" s="480"/>
      <c r="D61" s="481" t="s">
        <v>28</v>
      </c>
      <c r="E61" s="482"/>
      <c r="F61" s="482"/>
      <c r="G61" s="482"/>
      <c r="H61" s="482"/>
      <c r="I61" s="482"/>
      <c r="J61" s="482"/>
      <c r="K61" s="482"/>
      <c r="L61" s="482"/>
      <c r="M61" s="483"/>
      <c r="N61" s="445" t="s">
        <v>31</v>
      </c>
      <c r="O61" s="446"/>
      <c r="P61" s="446"/>
      <c r="Q61" s="447"/>
      <c r="R61" s="445" t="s">
        <v>42</v>
      </c>
      <c r="S61" s="446"/>
      <c r="T61" s="446"/>
      <c r="U61" s="447"/>
      <c r="V61" s="533" t="s">
        <v>188</v>
      </c>
      <c r="W61" s="551"/>
      <c r="X61" s="551"/>
      <c r="Y61" s="552"/>
      <c r="Z61" s="481" t="s">
        <v>190</v>
      </c>
      <c r="AA61" s="482"/>
      <c r="AB61" s="482"/>
      <c r="AC61" s="483"/>
      <c r="AD61" s="481" t="s">
        <v>19</v>
      </c>
      <c r="AE61" s="482"/>
      <c r="AF61" s="482"/>
      <c r="AG61" s="525"/>
    </row>
    <row r="62" spans="2:33" x14ac:dyDescent="0.2">
      <c r="B62" s="474"/>
      <c r="C62" s="475"/>
      <c r="D62" s="468"/>
      <c r="E62" s="469"/>
      <c r="F62" s="469"/>
      <c r="G62" s="469"/>
      <c r="H62" s="469"/>
      <c r="I62" s="469"/>
      <c r="J62" s="469"/>
      <c r="K62" s="469"/>
      <c r="L62" s="469"/>
      <c r="M62" s="470"/>
      <c r="N62" s="448"/>
      <c r="O62" s="449"/>
      <c r="P62" s="449"/>
      <c r="Q62" s="450"/>
      <c r="R62" s="457"/>
      <c r="S62" s="458"/>
      <c r="T62" s="458"/>
      <c r="U62" s="459"/>
      <c r="V62" s="454"/>
      <c r="W62" s="455"/>
      <c r="X62" s="455"/>
      <c r="Y62" s="456"/>
      <c r="Z62" s="434"/>
      <c r="AA62" s="435"/>
      <c r="AB62" s="435"/>
      <c r="AC62" s="436"/>
      <c r="AD62" s="451">
        <f>R62</f>
        <v>0</v>
      </c>
      <c r="AE62" s="452"/>
      <c r="AF62" s="452"/>
      <c r="AG62" s="453"/>
    </row>
    <row r="63" spans="2:33" x14ac:dyDescent="0.2">
      <c r="B63" s="474"/>
      <c r="C63" s="475"/>
      <c r="D63" s="468"/>
      <c r="E63" s="469"/>
      <c r="F63" s="469"/>
      <c r="G63" s="469"/>
      <c r="H63" s="469"/>
      <c r="I63" s="469"/>
      <c r="J63" s="469"/>
      <c r="K63" s="469"/>
      <c r="L63" s="469"/>
      <c r="M63" s="470"/>
      <c r="N63" s="448"/>
      <c r="O63" s="449"/>
      <c r="P63" s="449"/>
      <c r="Q63" s="450"/>
      <c r="R63" s="457"/>
      <c r="S63" s="458"/>
      <c r="T63" s="458"/>
      <c r="U63" s="459"/>
      <c r="V63" s="454"/>
      <c r="W63" s="455"/>
      <c r="X63" s="455"/>
      <c r="Y63" s="456"/>
      <c r="Z63" s="434"/>
      <c r="AA63" s="435"/>
      <c r="AB63" s="435"/>
      <c r="AC63" s="436"/>
      <c r="AD63" s="451">
        <f t="shared" ref="AD63:AD77" si="1">R63</f>
        <v>0</v>
      </c>
      <c r="AE63" s="452"/>
      <c r="AF63" s="452"/>
      <c r="AG63" s="453"/>
    </row>
    <row r="64" spans="2:33" x14ac:dyDescent="0.2">
      <c r="B64" s="474"/>
      <c r="C64" s="475"/>
      <c r="D64" s="468"/>
      <c r="E64" s="469"/>
      <c r="F64" s="469"/>
      <c r="G64" s="469"/>
      <c r="H64" s="469"/>
      <c r="I64" s="469"/>
      <c r="J64" s="469"/>
      <c r="K64" s="469"/>
      <c r="L64" s="469"/>
      <c r="M64" s="470"/>
      <c r="N64" s="448"/>
      <c r="O64" s="449"/>
      <c r="P64" s="449"/>
      <c r="Q64" s="450"/>
      <c r="R64" s="457"/>
      <c r="S64" s="458"/>
      <c r="T64" s="458"/>
      <c r="U64" s="459"/>
      <c r="V64" s="454"/>
      <c r="W64" s="455"/>
      <c r="X64" s="455"/>
      <c r="Y64" s="456"/>
      <c r="Z64" s="434"/>
      <c r="AA64" s="435"/>
      <c r="AB64" s="435"/>
      <c r="AC64" s="436"/>
      <c r="AD64" s="451">
        <f t="shared" si="1"/>
        <v>0</v>
      </c>
      <c r="AE64" s="452"/>
      <c r="AF64" s="452"/>
      <c r="AG64" s="453"/>
    </row>
    <row r="65" spans="2:33" x14ac:dyDescent="0.2">
      <c r="B65" s="474"/>
      <c r="C65" s="475"/>
      <c r="D65" s="468"/>
      <c r="E65" s="469"/>
      <c r="F65" s="469"/>
      <c r="G65" s="469"/>
      <c r="H65" s="469"/>
      <c r="I65" s="469"/>
      <c r="J65" s="469"/>
      <c r="K65" s="469"/>
      <c r="L65" s="469"/>
      <c r="M65" s="470"/>
      <c r="N65" s="448"/>
      <c r="O65" s="449"/>
      <c r="P65" s="449"/>
      <c r="Q65" s="450"/>
      <c r="R65" s="457"/>
      <c r="S65" s="458"/>
      <c r="T65" s="458"/>
      <c r="U65" s="459"/>
      <c r="V65" s="454"/>
      <c r="W65" s="455"/>
      <c r="X65" s="455"/>
      <c r="Y65" s="456"/>
      <c r="Z65" s="434"/>
      <c r="AA65" s="435"/>
      <c r="AB65" s="435"/>
      <c r="AC65" s="436"/>
      <c r="AD65" s="451">
        <f t="shared" si="1"/>
        <v>0</v>
      </c>
      <c r="AE65" s="452"/>
      <c r="AF65" s="452"/>
      <c r="AG65" s="453"/>
    </row>
    <row r="66" spans="2:33" x14ac:dyDescent="0.2">
      <c r="B66" s="474"/>
      <c r="C66" s="475"/>
      <c r="D66" s="468"/>
      <c r="E66" s="469"/>
      <c r="F66" s="469"/>
      <c r="G66" s="469"/>
      <c r="H66" s="469"/>
      <c r="I66" s="469"/>
      <c r="J66" s="469"/>
      <c r="K66" s="469"/>
      <c r="L66" s="469"/>
      <c r="M66" s="470"/>
      <c r="N66" s="448"/>
      <c r="O66" s="449"/>
      <c r="P66" s="449"/>
      <c r="Q66" s="450"/>
      <c r="R66" s="457"/>
      <c r="S66" s="458"/>
      <c r="T66" s="458"/>
      <c r="U66" s="459"/>
      <c r="V66" s="454"/>
      <c r="W66" s="455"/>
      <c r="X66" s="455"/>
      <c r="Y66" s="456"/>
      <c r="Z66" s="434"/>
      <c r="AA66" s="435"/>
      <c r="AB66" s="435"/>
      <c r="AC66" s="436"/>
      <c r="AD66" s="451">
        <f t="shared" si="1"/>
        <v>0</v>
      </c>
      <c r="AE66" s="452"/>
      <c r="AF66" s="452"/>
      <c r="AG66" s="453"/>
    </row>
    <row r="67" spans="2:33" x14ac:dyDescent="0.2">
      <c r="B67" s="474"/>
      <c r="C67" s="475"/>
      <c r="D67" s="468"/>
      <c r="E67" s="469"/>
      <c r="F67" s="469"/>
      <c r="G67" s="469"/>
      <c r="H67" s="469"/>
      <c r="I67" s="469"/>
      <c r="J67" s="469"/>
      <c r="K67" s="469"/>
      <c r="L67" s="469"/>
      <c r="M67" s="470"/>
      <c r="N67" s="448"/>
      <c r="O67" s="449"/>
      <c r="P67" s="449"/>
      <c r="Q67" s="450"/>
      <c r="R67" s="457"/>
      <c r="S67" s="458"/>
      <c r="T67" s="458"/>
      <c r="U67" s="459"/>
      <c r="V67" s="454"/>
      <c r="W67" s="455"/>
      <c r="X67" s="455"/>
      <c r="Y67" s="456"/>
      <c r="Z67" s="434"/>
      <c r="AA67" s="435"/>
      <c r="AB67" s="435"/>
      <c r="AC67" s="436"/>
      <c r="AD67" s="451">
        <f t="shared" si="1"/>
        <v>0</v>
      </c>
      <c r="AE67" s="452"/>
      <c r="AF67" s="452"/>
      <c r="AG67" s="453"/>
    </row>
    <row r="68" spans="2:33" x14ac:dyDescent="0.2">
      <c r="B68" s="474"/>
      <c r="C68" s="475"/>
      <c r="D68" s="468"/>
      <c r="E68" s="469"/>
      <c r="F68" s="469"/>
      <c r="G68" s="469"/>
      <c r="H68" s="469"/>
      <c r="I68" s="469"/>
      <c r="J68" s="469"/>
      <c r="K68" s="469"/>
      <c r="L68" s="469"/>
      <c r="M68" s="470"/>
      <c r="N68" s="448"/>
      <c r="O68" s="449"/>
      <c r="P68" s="449"/>
      <c r="Q68" s="450"/>
      <c r="R68" s="457"/>
      <c r="S68" s="458"/>
      <c r="T68" s="458"/>
      <c r="U68" s="459"/>
      <c r="V68" s="454"/>
      <c r="W68" s="455"/>
      <c r="X68" s="455"/>
      <c r="Y68" s="456"/>
      <c r="Z68" s="434"/>
      <c r="AA68" s="435"/>
      <c r="AB68" s="435"/>
      <c r="AC68" s="436"/>
      <c r="AD68" s="451">
        <f t="shared" si="1"/>
        <v>0</v>
      </c>
      <c r="AE68" s="452"/>
      <c r="AF68" s="452"/>
      <c r="AG68" s="453"/>
    </row>
    <row r="69" spans="2:33" x14ac:dyDescent="0.2">
      <c r="B69" s="474"/>
      <c r="C69" s="475"/>
      <c r="D69" s="468"/>
      <c r="E69" s="469"/>
      <c r="F69" s="469"/>
      <c r="G69" s="469"/>
      <c r="H69" s="469"/>
      <c r="I69" s="469"/>
      <c r="J69" s="469"/>
      <c r="K69" s="469"/>
      <c r="L69" s="469"/>
      <c r="M69" s="470"/>
      <c r="N69" s="448"/>
      <c r="O69" s="449"/>
      <c r="P69" s="449"/>
      <c r="Q69" s="450"/>
      <c r="R69" s="457"/>
      <c r="S69" s="458"/>
      <c r="T69" s="458"/>
      <c r="U69" s="459"/>
      <c r="V69" s="454"/>
      <c r="W69" s="455"/>
      <c r="X69" s="455"/>
      <c r="Y69" s="456"/>
      <c r="Z69" s="434"/>
      <c r="AA69" s="435"/>
      <c r="AB69" s="435"/>
      <c r="AC69" s="436"/>
      <c r="AD69" s="451">
        <f t="shared" si="1"/>
        <v>0</v>
      </c>
      <c r="AE69" s="452"/>
      <c r="AF69" s="452"/>
      <c r="AG69" s="453"/>
    </row>
    <row r="70" spans="2:33" x14ac:dyDescent="0.2">
      <c r="B70" s="474"/>
      <c r="C70" s="475"/>
      <c r="D70" s="468"/>
      <c r="E70" s="469"/>
      <c r="F70" s="469"/>
      <c r="G70" s="469"/>
      <c r="H70" s="469"/>
      <c r="I70" s="469"/>
      <c r="J70" s="469"/>
      <c r="K70" s="469"/>
      <c r="L70" s="469"/>
      <c r="M70" s="470"/>
      <c r="N70" s="448"/>
      <c r="O70" s="449"/>
      <c r="P70" s="449"/>
      <c r="Q70" s="450"/>
      <c r="R70" s="457"/>
      <c r="S70" s="458"/>
      <c r="T70" s="458"/>
      <c r="U70" s="459"/>
      <c r="V70" s="454"/>
      <c r="W70" s="455"/>
      <c r="X70" s="455"/>
      <c r="Y70" s="456"/>
      <c r="Z70" s="434"/>
      <c r="AA70" s="435"/>
      <c r="AB70" s="435"/>
      <c r="AC70" s="436"/>
      <c r="AD70" s="451">
        <f t="shared" si="1"/>
        <v>0</v>
      </c>
      <c r="AE70" s="452"/>
      <c r="AF70" s="452"/>
      <c r="AG70" s="453"/>
    </row>
    <row r="71" spans="2:33" x14ac:dyDescent="0.2">
      <c r="B71" s="474"/>
      <c r="C71" s="475"/>
      <c r="D71" s="468"/>
      <c r="E71" s="469"/>
      <c r="F71" s="469"/>
      <c r="G71" s="469"/>
      <c r="H71" s="469"/>
      <c r="I71" s="469"/>
      <c r="J71" s="469"/>
      <c r="K71" s="469"/>
      <c r="L71" s="469"/>
      <c r="M71" s="470"/>
      <c r="N71" s="448"/>
      <c r="O71" s="449"/>
      <c r="P71" s="449"/>
      <c r="Q71" s="450"/>
      <c r="R71" s="457"/>
      <c r="S71" s="458"/>
      <c r="T71" s="458"/>
      <c r="U71" s="459"/>
      <c r="V71" s="454"/>
      <c r="W71" s="455"/>
      <c r="X71" s="455"/>
      <c r="Y71" s="456"/>
      <c r="Z71" s="434"/>
      <c r="AA71" s="435"/>
      <c r="AB71" s="435"/>
      <c r="AC71" s="436"/>
      <c r="AD71" s="451">
        <f t="shared" si="1"/>
        <v>0</v>
      </c>
      <c r="AE71" s="452"/>
      <c r="AF71" s="452"/>
      <c r="AG71" s="453"/>
    </row>
    <row r="72" spans="2:33" x14ac:dyDescent="0.2">
      <c r="B72" s="474"/>
      <c r="C72" s="475"/>
      <c r="D72" s="468"/>
      <c r="E72" s="469"/>
      <c r="F72" s="469"/>
      <c r="G72" s="469"/>
      <c r="H72" s="469"/>
      <c r="I72" s="469"/>
      <c r="J72" s="469"/>
      <c r="K72" s="469"/>
      <c r="L72" s="469"/>
      <c r="M72" s="470"/>
      <c r="N72" s="448"/>
      <c r="O72" s="449"/>
      <c r="P72" s="449"/>
      <c r="Q72" s="450"/>
      <c r="R72" s="457"/>
      <c r="S72" s="458"/>
      <c r="T72" s="458"/>
      <c r="U72" s="459"/>
      <c r="V72" s="454"/>
      <c r="W72" s="455"/>
      <c r="X72" s="455"/>
      <c r="Y72" s="456"/>
      <c r="Z72" s="434"/>
      <c r="AA72" s="435"/>
      <c r="AB72" s="435"/>
      <c r="AC72" s="436"/>
      <c r="AD72" s="451">
        <f t="shared" si="1"/>
        <v>0</v>
      </c>
      <c r="AE72" s="452"/>
      <c r="AF72" s="452"/>
      <c r="AG72" s="453"/>
    </row>
    <row r="73" spans="2:33" x14ac:dyDescent="0.2">
      <c r="B73" s="474"/>
      <c r="C73" s="475"/>
      <c r="D73" s="468"/>
      <c r="E73" s="469"/>
      <c r="F73" s="469"/>
      <c r="G73" s="469"/>
      <c r="H73" s="469"/>
      <c r="I73" s="469"/>
      <c r="J73" s="469"/>
      <c r="K73" s="469"/>
      <c r="L73" s="469"/>
      <c r="M73" s="470"/>
      <c r="N73" s="448"/>
      <c r="O73" s="449"/>
      <c r="P73" s="449"/>
      <c r="Q73" s="450"/>
      <c r="R73" s="457"/>
      <c r="S73" s="458"/>
      <c r="T73" s="458"/>
      <c r="U73" s="459"/>
      <c r="V73" s="454"/>
      <c r="W73" s="455"/>
      <c r="X73" s="455"/>
      <c r="Y73" s="456"/>
      <c r="Z73" s="434"/>
      <c r="AA73" s="435"/>
      <c r="AB73" s="435"/>
      <c r="AC73" s="436"/>
      <c r="AD73" s="451">
        <f t="shared" si="1"/>
        <v>0</v>
      </c>
      <c r="AE73" s="452"/>
      <c r="AF73" s="452"/>
      <c r="AG73" s="453"/>
    </row>
    <row r="74" spans="2:33" x14ac:dyDescent="0.2">
      <c r="B74" s="474"/>
      <c r="C74" s="475"/>
      <c r="D74" s="468"/>
      <c r="E74" s="469"/>
      <c r="F74" s="469"/>
      <c r="G74" s="469"/>
      <c r="H74" s="469"/>
      <c r="I74" s="469"/>
      <c r="J74" s="469"/>
      <c r="K74" s="469"/>
      <c r="L74" s="469"/>
      <c r="M74" s="470"/>
      <c r="N74" s="448"/>
      <c r="O74" s="449"/>
      <c r="P74" s="449"/>
      <c r="Q74" s="450"/>
      <c r="R74" s="457"/>
      <c r="S74" s="458"/>
      <c r="T74" s="458"/>
      <c r="U74" s="459"/>
      <c r="V74" s="454"/>
      <c r="W74" s="455"/>
      <c r="X74" s="455"/>
      <c r="Y74" s="456"/>
      <c r="Z74" s="434"/>
      <c r="AA74" s="435"/>
      <c r="AB74" s="435"/>
      <c r="AC74" s="436"/>
      <c r="AD74" s="451">
        <f t="shared" si="1"/>
        <v>0</v>
      </c>
      <c r="AE74" s="452"/>
      <c r="AF74" s="452"/>
      <c r="AG74" s="453"/>
    </row>
    <row r="75" spans="2:33" x14ac:dyDescent="0.2">
      <c r="B75" s="474"/>
      <c r="C75" s="475"/>
      <c r="D75" s="468"/>
      <c r="E75" s="469"/>
      <c r="F75" s="469"/>
      <c r="G75" s="469"/>
      <c r="H75" s="469"/>
      <c r="I75" s="469"/>
      <c r="J75" s="469"/>
      <c r="K75" s="469"/>
      <c r="L75" s="469"/>
      <c r="M75" s="470"/>
      <c r="N75" s="448"/>
      <c r="O75" s="449"/>
      <c r="P75" s="449"/>
      <c r="Q75" s="450"/>
      <c r="R75" s="457"/>
      <c r="S75" s="458"/>
      <c r="T75" s="458"/>
      <c r="U75" s="459"/>
      <c r="V75" s="454"/>
      <c r="W75" s="455"/>
      <c r="X75" s="455"/>
      <c r="Y75" s="456"/>
      <c r="Z75" s="434"/>
      <c r="AA75" s="435"/>
      <c r="AB75" s="435"/>
      <c r="AC75" s="436"/>
      <c r="AD75" s="451">
        <f t="shared" si="1"/>
        <v>0</v>
      </c>
      <c r="AE75" s="452"/>
      <c r="AF75" s="452"/>
      <c r="AG75" s="453"/>
    </row>
    <row r="76" spans="2:33" x14ac:dyDescent="0.2">
      <c r="B76" s="474"/>
      <c r="C76" s="475"/>
      <c r="D76" s="468"/>
      <c r="E76" s="469"/>
      <c r="F76" s="469"/>
      <c r="G76" s="469"/>
      <c r="H76" s="469"/>
      <c r="I76" s="469"/>
      <c r="J76" s="469"/>
      <c r="K76" s="469"/>
      <c r="L76" s="469"/>
      <c r="M76" s="470"/>
      <c r="N76" s="448"/>
      <c r="O76" s="449"/>
      <c r="P76" s="449"/>
      <c r="Q76" s="450"/>
      <c r="R76" s="457"/>
      <c r="S76" s="458"/>
      <c r="T76" s="458"/>
      <c r="U76" s="459"/>
      <c r="V76" s="454"/>
      <c r="W76" s="455"/>
      <c r="X76" s="455"/>
      <c r="Y76" s="456"/>
      <c r="Z76" s="434"/>
      <c r="AA76" s="435"/>
      <c r="AB76" s="435"/>
      <c r="AC76" s="436"/>
      <c r="AD76" s="451">
        <f t="shared" si="1"/>
        <v>0</v>
      </c>
      <c r="AE76" s="452"/>
      <c r="AF76" s="452"/>
      <c r="AG76" s="453"/>
    </row>
    <row r="77" spans="2:33" x14ac:dyDescent="0.2">
      <c r="B77" s="474"/>
      <c r="C77" s="475"/>
      <c r="D77" s="468"/>
      <c r="E77" s="469"/>
      <c r="F77" s="469"/>
      <c r="G77" s="469"/>
      <c r="H77" s="469"/>
      <c r="I77" s="469"/>
      <c r="J77" s="469"/>
      <c r="K77" s="469"/>
      <c r="L77" s="469"/>
      <c r="M77" s="470"/>
      <c r="N77" s="448"/>
      <c r="O77" s="449"/>
      <c r="P77" s="449"/>
      <c r="Q77" s="450"/>
      <c r="R77" s="457"/>
      <c r="S77" s="458"/>
      <c r="T77" s="458"/>
      <c r="U77" s="459"/>
      <c r="V77" s="454"/>
      <c r="W77" s="455"/>
      <c r="X77" s="455"/>
      <c r="Y77" s="456"/>
      <c r="Z77" s="434"/>
      <c r="AA77" s="435"/>
      <c r="AB77" s="435"/>
      <c r="AC77" s="436"/>
      <c r="AD77" s="451">
        <f t="shared" si="1"/>
        <v>0</v>
      </c>
      <c r="AE77" s="452"/>
      <c r="AF77" s="452"/>
      <c r="AG77" s="453"/>
    </row>
    <row r="78" spans="2:33" ht="12.2" customHeight="1" x14ac:dyDescent="0.2">
      <c r="B78" s="553"/>
      <c r="C78" s="482"/>
      <c r="D78" s="482"/>
      <c r="E78" s="482"/>
      <c r="F78" s="482"/>
      <c r="G78" s="482"/>
      <c r="H78" s="482"/>
      <c r="I78" s="482"/>
      <c r="J78" s="482"/>
      <c r="K78" s="482"/>
      <c r="L78" s="482"/>
      <c r="M78" s="482"/>
      <c r="N78" s="482"/>
      <c r="O78" s="482"/>
      <c r="P78" s="482"/>
      <c r="Q78" s="482"/>
      <c r="R78" s="482"/>
      <c r="S78" s="482"/>
      <c r="T78" s="482"/>
      <c r="U78" s="482"/>
      <c r="V78" s="482"/>
      <c r="W78" s="482"/>
      <c r="X78" s="482"/>
      <c r="Y78" s="482"/>
      <c r="Z78" s="482"/>
      <c r="AA78" s="482" t="s">
        <v>26</v>
      </c>
      <c r="AB78" s="482"/>
      <c r="AC78" s="483"/>
      <c r="AD78" s="554">
        <f>SUM(AD62:AG77)</f>
        <v>0</v>
      </c>
      <c r="AE78" s="534"/>
      <c r="AF78" s="534"/>
      <c r="AG78" s="535"/>
    </row>
    <row r="79" spans="2:33" s="9" customFormat="1" ht="15" customHeight="1" x14ac:dyDescent="0.2">
      <c r="B79" s="47" t="s">
        <v>136</v>
      </c>
      <c r="C79" s="36"/>
      <c r="D79" s="36"/>
      <c r="E79" s="36"/>
      <c r="F79" s="36"/>
      <c r="G79" s="36"/>
      <c r="H79" s="36"/>
      <c r="I79" s="36"/>
      <c r="J79" s="36"/>
      <c r="K79" s="36"/>
      <c r="L79" s="36"/>
      <c r="M79" s="36"/>
      <c r="N79" s="36"/>
      <c r="O79" s="36"/>
      <c r="P79" s="36"/>
      <c r="Q79" s="36"/>
      <c r="R79" s="36"/>
      <c r="S79" s="36"/>
      <c r="T79" s="36"/>
      <c r="U79" s="36"/>
      <c r="V79" s="36"/>
      <c r="W79" s="36"/>
      <c r="X79" s="36"/>
      <c r="Y79" s="36"/>
      <c r="Z79" s="36"/>
      <c r="AA79" s="37"/>
      <c r="AB79" s="37"/>
      <c r="AC79" s="37"/>
      <c r="AD79" s="36"/>
      <c r="AE79" s="36"/>
      <c r="AF79" s="36"/>
      <c r="AG79" s="38"/>
    </row>
    <row r="80" spans="2:33" ht="30.2" customHeight="1" x14ac:dyDescent="0.2">
      <c r="B80" s="526" t="s">
        <v>122</v>
      </c>
      <c r="C80" s="527"/>
      <c r="D80" s="528" t="s">
        <v>28</v>
      </c>
      <c r="E80" s="528"/>
      <c r="F80" s="528"/>
      <c r="G80" s="528"/>
      <c r="H80" s="528"/>
      <c r="I80" s="528"/>
      <c r="J80" s="528"/>
      <c r="K80" s="528"/>
      <c r="L80" s="528"/>
      <c r="M80" s="528"/>
      <c r="N80" s="558" t="s">
        <v>31</v>
      </c>
      <c r="O80" s="559"/>
      <c r="P80" s="559"/>
      <c r="Q80" s="559"/>
      <c r="R80" s="559"/>
      <c r="S80" s="559"/>
      <c r="T80" s="559"/>
      <c r="U80" s="560"/>
      <c r="V80" s="528" t="s">
        <v>30</v>
      </c>
      <c r="W80" s="528"/>
      <c r="X80" s="528"/>
      <c r="Y80" s="528"/>
      <c r="Z80" s="30"/>
      <c r="AA80" s="30"/>
      <c r="AB80" s="30"/>
      <c r="AC80" s="30"/>
      <c r="AD80" s="30"/>
      <c r="AE80" s="30"/>
      <c r="AF80" s="30"/>
      <c r="AG80" s="31"/>
    </row>
    <row r="81" spans="2:33" x14ac:dyDescent="0.2">
      <c r="B81" s="432"/>
      <c r="C81" s="433"/>
      <c r="D81" s="441"/>
      <c r="E81" s="441"/>
      <c r="F81" s="441"/>
      <c r="G81" s="441"/>
      <c r="H81" s="441"/>
      <c r="I81" s="441"/>
      <c r="J81" s="441"/>
      <c r="K81" s="441"/>
      <c r="L81" s="441"/>
      <c r="M81" s="441"/>
      <c r="N81" s="448"/>
      <c r="O81" s="449"/>
      <c r="P81" s="449"/>
      <c r="Q81" s="449"/>
      <c r="R81" s="449"/>
      <c r="S81" s="449"/>
      <c r="T81" s="449"/>
      <c r="U81" s="450"/>
      <c r="V81" s="437"/>
      <c r="W81" s="437"/>
      <c r="X81" s="437"/>
      <c r="Y81" s="437"/>
      <c r="Z81" s="30"/>
      <c r="AA81" s="30"/>
      <c r="AB81" s="30"/>
      <c r="AC81" s="30"/>
      <c r="AD81" s="30"/>
      <c r="AE81" s="30"/>
      <c r="AF81" s="30"/>
      <c r="AG81" s="31"/>
    </row>
    <row r="82" spans="2:33" x14ac:dyDescent="0.2">
      <c r="B82" s="432"/>
      <c r="C82" s="433"/>
      <c r="D82" s="441"/>
      <c r="E82" s="441"/>
      <c r="F82" s="441"/>
      <c r="G82" s="441"/>
      <c r="H82" s="441"/>
      <c r="I82" s="441"/>
      <c r="J82" s="441"/>
      <c r="K82" s="441"/>
      <c r="L82" s="441"/>
      <c r="M82" s="441"/>
      <c r="N82" s="448"/>
      <c r="O82" s="449"/>
      <c r="P82" s="449"/>
      <c r="Q82" s="449"/>
      <c r="R82" s="449"/>
      <c r="S82" s="449"/>
      <c r="T82" s="449"/>
      <c r="U82" s="450"/>
      <c r="V82" s="437"/>
      <c r="W82" s="437"/>
      <c r="X82" s="437"/>
      <c r="Y82" s="437"/>
      <c r="Z82" s="30"/>
      <c r="AA82" s="30"/>
      <c r="AB82" s="30"/>
      <c r="AC82" s="30"/>
      <c r="AD82" s="30"/>
      <c r="AE82" s="30"/>
      <c r="AF82" s="30"/>
      <c r="AG82" s="31"/>
    </row>
    <row r="83" spans="2:33" x14ac:dyDescent="0.2">
      <c r="B83" s="432"/>
      <c r="C83" s="433"/>
      <c r="D83" s="441"/>
      <c r="E83" s="441"/>
      <c r="F83" s="441"/>
      <c r="G83" s="441"/>
      <c r="H83" s="441"/>
      <c r="I83" s="441"/>
      <c r="J83" s="441"/>
      <c r="K83" s="441"/>
      <c r="L83" s="441"/>
      <c r="M83" s="441"/>
      <c r="N83" s="448"/>
      <c r="O83" s="449"/>
      <c r="P83" s="449"/>
      <c r="Q83" s="449"/>
      <c r="R83" s="449"/>
      <c r="S83" s="449"/>
      <c r="T83" s="449"/>
      <c r="U83" s="450"/>
      <c r="V83" s="437"/>
      <c r="W83" s="437"/>
      <c r="X83" s="437"/>
      <c r="Y83" s="437"/>
      <c r="Z83" s="30"/>
      <c r="AA83" s="30"/>
      <c r="AB83" s="30"/>
      <c r="AC83" s="30"/>
      <c r="AD83" s="30"/>
      <c r="AE83" s="30"/>
      <c r="AF83" s="30"/>
      <c r="AG83" s="31"/>
    </row>
    <row r="84" spans="2:33" x14ac:dyDescent="0.2">
      <c r="B84" s="432"/>
      <c r="C84" s="433"/>
      <c r="D84" s="441"/>
      <c r="E84" s="441"/>
      <c r="F84" s="441"/>
      <c r="G84" s="441"/>
      <c r="H84" s="441"/>
      <c r="I84" s="441"/>
      <c r="J84" s="441"/>
      <c r="K84" s="441"/>
      <c r="L84" s="441"/>
      <c r="M84" s="441"/>
      <c r="N84" s="448"/>
      <c r="O84" s="449"/>
      <c r="P84" s="449"/>
      <c r="Q84" s="449"/>
      <c r="R84" s="449"/>
      <c r="S84" s="449"/>
      <c r="T84" s="449"/>
      <c r="U84" s="450"/>
      <c r="V84" s="437"/>
      <c r="W84" s="437"/>
      <c r="X84" s="437"/>
      <c r="Y84" s="437"/>
      <c r="Z84" s="30"/>
      <c r="AA84" s="30"/>
      <c r="AB84" s="30"/>
      <c r="AC84" s="30"/>
      <c r="AD84" s="30"/>
      <c r="AE84" s="30"/>
      <c r="AF84" s="30"/>
      <c r="AG84" s="31"/>
    </row>
    <row r="85" spans="2:33" x14ac:dyDescent="0.2">
      <c r="B85" s="432"/>
      <c r="C85" s="433"/>
      <c r="D85" s="441"/>
      <c r="E85" s="441"/>
      <c r="F85" s="441"/>
      <c r="G85" s="441"/>
      <c r="H85" s="441"/>
      <c r="I85" s="441"/>
      <c r="J85" s="441"/>
      <c r="K85" s="441"/>
      <c r="L85" s="441"/>
      <c r="M85" s="441"/>
      <c r="N85" s="448"/>
      <c r="O85" s="449"/>
      <c r="P85" s="449"/>
      <c r="Q85" s="449"/>
      <c r="R85" s="449"/>
      <c r="S85" s="449"/>
      <c r="T85" s="449"/>
      <c r="U85" s="450"/>
      <c r="V85" s="437"/>
      <c r="W85" s="437"/>
      <c r="X85" s="437"/>
      <c r="Y85" s="437"/>
      <c r="Z85" s="30"/>
      <c r="AA85" s="30"/>
      <c r="AB85" s="30"/>
      <c r="AC85" s="30"/>
      <c r="AD85" s="30"/>
      <c r="AE85" s="30"/>
      <c r="AF85" s="30"/>
      <c r="AG85" s="31"/>
    </row>
    <row r="86" spans="2:33" x14ac:dyDescent="0.2">
      <c r="B86" s="432"/>
      <c r="C86" s="433"/>
      <c r="D86" s="441"/>
      <c r="E86" s="441"/>
      <c r="F86" s="441"/>
      <c r="G86" s="441"/>
      <c r="H86" s="441"/>
      <c r="I86" s="441"/>
      <c r="J86" s="441"/>
      <c r="K86" s="441"/>
      <c r="L86" s="441"/>
      <c r="M86" s="441"/>
      <c r="N86" s="448"/>
      <c r="O86" s="449"/>
      <c r="P86" s="449"/>
      <c r="Q86" s="449"/>
      <c r="R86" s="449"/>
      <c r="S86" s="449"/>
      <c r="T86" s="449"/>
      <c r="U86" s="450"/>
      <c r="V86" s="437"/>
      <c r="W86" s="437"/>
      <c r="X86" s="437"/>
      <c r="Y86" s="437"/>
      <c r="Z86" s="30"/>
      <c r="AA86" s="30"/>
      <c r="AB86" s="30"/>
      <c r="AC86" s="30"/>
      <c r="AD86" s="30"/>
      <c r="AE86" s="30"/>
      <c r="AF86" s="30"/>
      <c r="AG86" s="31"/>
    </row>
    <row r="87" spans="2:33" x14ac:dyDescent="0.2">
      <c r="B87" s="432"/>
      <c r="C87" s="433"/>
      <c r="D87" s="441"/>
      <c r="E87" s="441"/>
      <c r="F87" s="441"/>
      <c r="G87" s="441"/>
      <c r="H87" s="441"/>
      <c r="I87" s="441"/>
      <c r="J87" s="441"/>
      <c r="K87" s="441"/>
      <c r="L87" s="441"/>
      <c r="M87" s="441"/>
      <c r="N87" s="448"/>
      <c r="O87" s="449"/>
      <c r="P87" s="449"/>
      <c r="Q87" s="449"/>
      <c r="R87" s="449"/>
      <c r="S87" s="449"/>
      <c r="T87" s="449"/>
      <c r="U87" s="450"/>
      <c r="V87" s="437"/>
      <c r="W87" s="437"/>
      <c r="X87" s="437"/>
      <c r="Y87" s="437"/>
      <c r="Z87" s="30"/>
      <c r="AA87" s="30"/>
      <c r="AB87" s="30"/>
      <c r="AC87" s="30"/>
      <c r="AD87" s="30"/>
      <c r="AE87" s="30"/>
      <c r="AF87" s="30"/>
      <c r="AG87" s="31"/>
    </row>
    <row r="88" spans="2:33" x14ac:dyDescent="0.2">
      <c r="B88" s="432"/>
      <c r="C88" s="433"/>
      <c r="D88" s="441"/>
      <c r="E88" s="441"/>
      <c r="F88" s="441"/>
      <c r="G88" s="441"/>
      <c r="H88" s="441"/>
      <c r="I88" s="441"/>
      <c r="J88" s="441"/>
      <c r="K88" s="441"/>
      <c r="L88" s="441"/>
      <c r="M88" s="441"/>
      <c r="N88" s="448"/>
      <c r="O88" s="449"/>
      <c r="P88" s="449"/>
      <c r="Q88" s="449"/>
      <c r="R88" s="449"/>
      <c r="S88" s="449"/>
      <c r="T88" s="449"/>
      <c r="U88" s="450"/>
      <c r="V88" s="437"/>
      <c r="W88" s="437"/>
      <c r="X88" s="437"/>
      <c r="Y88" s="437"/>
      <c r="Z88" s="30"/>
      <c r="AA88" s="30"/>
      <c r="AB88" s="30"/>
      <c r="AC88" s="30"/>
      <c r="AD88" s="30"/>
      <c r="AE88" s="30"/>
      <c r="AF88" s="30"/>
      <c r="AG88" s="31"/>
    </row>
    <row r="89" spans="2:33" x14ac:dyDescent="0.2">
      <c r="B89" s="432"/>
      <c r="C89" s="433"/>
      <c r="D89" s="441"/>
      <c r="E89" s="441"/>
      <c r="F89" s="441"/>
      <c r="G89" s="441"/>
      <c r="H89" s="441"/>
      <c r="I89" s="441"/>
      <c r="J89" s="441"/>
      <c r="K89" s="441"/>
      <c r="L89" s="441"/>
      <c r="M89" s="441"/>
      <c r="N89" s="448"/>
      <c r="O89" s="449"/>
      <c r="P89" s="449"/>
      <c r="Q89" s="449"/>
      <c r="R89" s="449"/>
      <c r="S89" s="449"/>
      <c r="T89" s="449"/>
      <c r="U89" s="450"/>
      <c r="V89" s="437"/>
      <c r="W89" s="437"/>
      <c r="X89" s="437"/>
      <c r="Y89" s="437"/>
      <c r="Z89" s="30"/>
      <c r="AA89" s="30"/>
      <c r="AB89" s="30"/>
      <c r="AC89" s="30"/>
      <c r="AD89" s="30"/>
      <c r="AE89" s="30"/>
      <c r="AF89" s="30"/>
      <c r="AG89" s="31"/>
    </row>
    <row r="90" spans="2:33" x14ac:dyDescent="0.2">
      <c r="B90" s="432"/>
      <c r="C90" s="433"/>
      <c r="D90" s="441"/>
      <c r="E90" s="441"/>
      <c r="F90" s="441"/>
      <c r="G90" s="441"/>
      <c r="H90" s="441"/>
      <c r="I90" s="441"/>
      <c r="J90" s="441"/>
      <c r="K90" s="441"/>
      <c r="L90" s="441"/>
      <c r="M90" s="441"/>
      <c r="N90" s="448"/>
      <c r="O90" s="449"/>
      <c r="P90" s="449"/>
      <c r="Q90" s="449"/>
      <c r="R90" s="449"/>
      <c r="S90" s="449"/>
      <c r="T90" s="449"/>
      <c r="U90" s="450"/>
      <c r="V90" s="437"/>
      <c r="W90" s="437"/>
      <c r="X90" s="437"/>
      <c r="Y90" s="437"/>
      <c r="Z90" s="30"/>
      <c r="AA90" s="30"/>
      <c r="AB90" s="30"/>
      <c r="AC90" s="30"/>
      <c r="AD90" s="30"/>
      <c r="AE90" s="30"/>
      <c r="AF90" s="30"/>
      <c r="AG90" s="31"/>
    </row>
    <row r="91" spans="2:33" x14ac:dyDescent="0.2">
      <c r="B91" s="432"/>
      <c r="C91" s="433"/>
      <c r="D91" s="441"/>
      <c r="E91" s="441"/>
      <c r="F91" s="441"/>
      <c r="G91" s="441"/>
      <c r="H91" s="441"/>
      <c r="I91" s="441"/>
      <c r="J91" s="441"/>
      <c r="K91" s="441"/>
      <c r="L91" s="441"/>
      <c r="M91" s="441"/>
      <c r="N91" s="448"/>
      <c r="O91" s="449"/>
      <c r="P91" s="449"/>
      <c r="Q91" s="449"/>
      <c r="R91" s="449"/>
      <c r="S91" s="449"/>
      <c r="T91" s="449"/>
      <c r="U91" s="450"/>
      <c r="V91" s="437"/>
      <c r="W91" s="437"/>
      <c r="X91" s="437"/>
      <c r="Y91" s="437"/>
      <c r="Z91" s="30"/>
      <c r="AA91" s="30"/>
      <c r="AB91" s="30"/>
      <c r="AC91" s="30"/>
      <c r="AD91" s="30"/>
      <c r="AE91" s="30"/>
      <c r="AF91" s="30"/>
      <c r="AG91" s="31"/>
    </row>
    <row r="92" spans="2:33" x14ac:dyDescent="0.2">
      <c r="B92" s="432"/>
      <c r="C92" s="433"/>
      <c r="D92" s="441"/>
      <c r="E92" s="441"/>
      <c r="F92" s="441"/>
      <c r="G92" s="441"/>
      <c r="H92" s="441"/>
      <c r="I92" s="441"/>
      <c r="J92" s="441"/>
      <c r="K92" s="441"/>
      <c r="L92" s="441"/>
      <c r="M92" s="441"/>
      <c r="N92" s="448"/>
      <c r="O92" s="449"/>
      <c r="P92" s="449"/>
      <c r="Q92" s="449"/>
      <c r="R92" s="449"/>
      <c r="S92" s="449"/>
      <c r="T92" s="449"/>
      <c r="U92" s="450"/>
      <c r="V92" s="437"/>
      <c r="W92" s="437"/>
      <c r="X92" s="437"/>
      <c r="Y92" s="437"/>
      <c r="Z92" s="30"/>
      <c r="AA92" s="30"/>
      <c r="AB92" s="30"/>
      <c r="AC92" s="30"/>
      <c r="AD92" s="30"/>
      <c r="AE92" s="30"/>
      <c r="AF92" s="30"/>
      <c r="AG92" s="31"/>
    </row>
    <row r="93" spans="2:33" x14ac:dyDescent="0.2">
      <c r="B93" s="432"/>
      <c r="C93" s="433"/>
      <c r="D93" s="441"/>
      <c r="E93" s="441"/>
      <c r="F93" s="441"/>
      <c r="G93" s="441"/>
      <c r="H93" s="441"/>
      <c r="I93" s="441"/>
      <c r="J93" s="441"/>
      <c r="K93" s="441"/>
      <c r="L93" s="441"/>
      <c r="M93" s="441"/>
      <c r="N93" s="448"/>
      <c r="O93" s="449"/>
      <c r="P93" s="449"/>
      <c r="Q93" s="449"/>
      <c r="R93" s="449"/>
      <c r="S93" s="449"/>
      <c r="T93" s="449"/>
      <c r="U93" s="450"/>
      <c r="V93" s="437"/>
      <c r="W93" s="437"/>
      <c r="X93" s="437"/>
      <c r="Y93" s="437"/>
      <c r="Z93" s="30"/>
      <c r="AA93" s="30"/>
      <c r="AB93" s="30"/>
      <c r="AC93" s="30"/>
      <c r="AD93" s="30"/>
      <c r="AE93" s="30"/>
      <c r="AF93" s="30"/>
      <c r="AG93" s="31"/>
    </row>
    <row r="94" spans="2:33" x14ac:dyDescent="0.2">
      <c r="B94" s="432"/>
      <c r="C94" s="433"/>
      <c r="D94" s="441"/>
      <c r="E94" s="441"/>
      <c r="F94" s="441"/>
      <c r="G94" s="441"/>
      <c r="H94" s="441"/>
      <c r="I94" s="441"/>
      <c r="J94" s="441"/>
      <c r="K94" s="441"/>
      <c r="L94" s="441"/>
      <c r="M94" s="441"/>
      <c r="N94" s="448"/>
      <c r="O94" s="449"/>
      <c r="P94" s="449"/>
      <c r="Q94" s="449"/>
      <c r="R94" s="449"/>
      <c r="S94" s="449"/>
      <c r="T94" s="449"/>
      <c r="U94" s="450"/>
      <c r="V94" s="437"/>
      <c r="W94" s="437"/>
      <c r="X94" s="437"/>
      <c r="Y94" s="437"/>
      <c r="Z94" s="30"/>
      <c r="AA94" s="30"/>
      <c r="AB94" s="30"/>
      <c r="AC94" s="30"/>
      <c r="AD94" s="30"/>
      <c r="AE94" s="30"/>
      <c r="AF94" s="30"/>
      <c r="AG94" s="31"/>
    </row>
    <row r="95" spans="2:33" x14ac:dyDescent="0.2">
      <c r="B95" s="432"/>
      <c r="C95" s="433"/>
      <c r="D95" s="441"/>
      <c r="E95" s="441"/>
      <c r="F95" s="441"/>
      <c r="G95" s="441"/>
      <c r="H95" s="441"/>
      <c r="I95" s="441"/>
      <c r="J95" s="441"/>
      <c r="K95" s="441"/>
      <c r="L95" s="441"/>
      <c r="M95" s="441"/>
      <c r="N95" s="448"/>
      <c r="O95" s="449"/>
      <c r="P95" s="449"/>
      <c r="Q95" s="449"/>
      <c r="R95" s="449"/>
      <c r="S95" s="449"/>
      <c r="T95" s="449"/>
      <c r="U95" s="450"/>
      <c r="V95" s="437"/>
      <c r="W95" s="437"/>
      <c r="X95" s="437"/>
      <c r="Y95" s="437"/>
      <c r="Z95" s="30"/>
      <c r="AA95" s="30"/>
      <c r="AB95" s="30"/>
      <c r="AC95" s="30"/>
      <c r="AD95" s="30"/>
      <c r="AE95" s="30"/>
      <c r="AF95" s="30"/>
      <c r="AG95" s="31"/>
    </row>
    <row r="96" spans="2:33" x14ac:dyDescent="0.2">
      <c r="B96" s="432"/>
      <c r="C96" s="433"/>
      <c r="D96" s="441"/>
      <c r="E96" s="441"/>
      <c r="F96" s="441"/>
      <c r="G96" s="441"/>
      <c r="H96" s="441"/>
      <c r="I96" s="441"/>
      <c r="J96" s="441"/>
      <c r="K96" s="441"/>
      <c r="L96" s="441"/>
      <c r="M96" s="441"/>
      <c r="N96" s="448"/>
      <c r="O96" s="449"/>
      <c r="P96" s="449"/>
      <c r="Q96" s="449"/>
      <c r="R96" s="449"/>
      <c r="S96" s="449"/>
      <c r="T96" s="449"/>
      <c r="U96" s="450"/>
      <c r="V96" s="437"/>
      <c r="W96" s="437"/>
      <c r="X96" s="437"/>
      <c r="Y96" s="437"/>
      <c r="Z96" s="30"/>
      <c r="AA96" s="30"/>
      <c r="AB96" s="30"/>
      <c r="AC96" s="30"/>
      <c r="AD96" s="30"/>
      <c r="AE96" s="30"/>
      <c r="AF96" s="30"/>
      <c r="AG96" s="31"/>
    </row>
    <row r="97" spans="2:33" ht="12.2" customHeight="1" x14ac:dyDescent="0.2">
      <c r="B97" s="553"/>
      <c r="C97" s="482"/>
      <c r="D97" s="482"/>
      <c r="E97" s="482"/>
      <c r="F97" s="482"/>
      <c r="G97" s="482"/>
      <c r="H97" s="482"/>
      <c r="I97" s="482"/>
      <c r="J97" s="482"/>
      <c r="K97" s="482"/>
      <c r="L97" s="482"/>
      <c r="M97" s="482"/>
      <c r="N97" s="482"/>
      <c r="O97" s="482"/>
      <c r="P97" s="482"/>
      <c r="Q97" s="482"/>
      <c r="R97" s="482"/>
      <c r="S97" s="482"/>
      <c r="T97" s="482"/>
      <c r="U97" s="482"/>
      <c r="V97" s="482"/>
      <c r="W97" s="482"/>
      <c r="X97" s="482"/>
      <c r="Y97" s="482"/>
      <c r="Z97" s="483"/>
      <c r="AA97" s="561" t="s">
        <v>26</v>
      </c>
      <c r="AB97" s="561"/>
      <c r="AC97" s="561"/>
      <c r="AD97" s="562">
        <f>SUM(V81:Y96)</f>
        <v>0</v>
      </c>
      <c r="AE97" s="563"/>
      <c r="AF97" s="563"/>
      <c r="AG97" s="564"/>
    </row>
    <row r="98" spans="2:33" s="9" customFormat="1" ht="15" customHeight="1" x14ac:dyDescent="0.2">
      <c r="B98" s="555" t="s">
        <v>34</v>
      </c>
      <c r="C98" s="556"/>
      <c r="D98" s="556"/>
      <c r="E98" s="556"/>
      <c r="F98" s="556"/>
      <c r="G98" s="556"/>
      <c r="H98" s="556"/>
      <c r="I98" s="556"/>
      <c r="J98" s="556"/>
      <c r="K98" s="556"/>
      <c r="L98" s="556"/>
      <c r="M98" s="556"/>
      <c r="N98" s="556"/>
      <c r="O98" s="556"/>
      <c r="P98" s="556"/>
      <c r="Q98" s="556"/>
      <c r="R98" s="556"/>
      <c r="S98" s="556"/>
      <c r="T98" s="556"/>
      <c r="U98" s="556"/>
      <c r="V98" s="556"/>
      <c r="W98" s="556"/>
      <c r="X98" s="556"/>
      <c r="Y98" s="556"/>
      <c r="Z98" s="556"/>
      <c r="AA98" s="556"/>
      <c r="AB98" s="556"/>
      <c r="AC98" s="556"/>
      <c r="AD98" s="556"/>
      <c r="AE98" s="556"/>
      <c r="AF98" s="556"/>
      <c r="AG98" s="557"/>
    </row>
    <row r="99" spans="2:33" ht="12.75" customHeight="1" x14ac:dyDescent="0.2">
      <c r="B99" s="582" t="s">
        <v>191</v>
      </c>
      <c r="C99" s="583"/>
      <c r="D99" s="583"/>
      <c r="E99" s="583"/>
      <c r="F99" s="583"/>
      <c r="G99" s="583"/>
      <c r="H99" s="583"/>
      <c r="I99" s="583"/>
      <c r="J99" s="583"/>
      <c r="K99" s="583"/>
      <c r="L99" s="583"/>
      <c r="M99" s="583"/>
      <c r="N99" s="583"/>
      <c r="O99" s="583"/>
      <c r="P99" s="583"/>
      <c r="Q99" s="583"/>
      <c r="R99" s="583"/>
      <c r="S99" s="583"/>
      <c r="T99" s="583"/>
      <c r="U99" s="583"/>
      <c r="V99" s="583"/>
      <c r="W99" s="583"/>
      <c r="X99" s="583"/>
      <c r="Y99" s="583"/>
      <c r="Z99" s="583"/>
      <c r="AA99" s="583"/>
      <c r="AB99" s="583"/>
      <c r="AC99" s="583"/>
      <c r="AD99" s="583"/>
      <c r="AE99" s="583"/>
      <c r="AF99" s="583"/>
      <c r="AG99" s="584"/>
    </row>
    <row r="100" spans="2:33" ht="12.75" customHeight="1" x14ac:dyDescent="0.2">
      <c r="B100" s="585"/>
      <c r="C100" s="586"/>
      <c r="D100" s="586"/>
      <c r="E100" s="586"/>
      <c r="F100" s="586"/>
      <c r="G100" s="586"/>
      <c r="H100" s="586"/>
      <c r="I100" s="586"/>
      <c r="J100" s="586"/>
      <c r="K100" s="586"/>
      <c r="L100" s="586"/>
      <c r="M100" s="586"/>
      <c r="N100" s="586"/>
      <c r="O100" s="586"/>
      <c r="P100" s="586"/>
      <c r="Q100" s="586"/>
      <c r="R100" s="586"/>
      <c r="S100" s="586"/>
      <c r="T100" s="586"/>
      <c r="U100" s="586"/>
      <c r="V100" s="586"/>
      <c r="W100" s="586"/>
      <c r="X100" s="586"/>
      <c r="Y100" s="586"/>
      <c r="Z100" s="586"/>
      <c r="AA100" s="586"/>
      <c r="AB100" s="586"/>
      <c r="AC100" s="586"/>
      <c r="AD100" s="586"/>
      <c r="AE100" s="586"/>
      <c r="AF100" s="586"/>
      <c r="AG100" s="587"/>
    </row>
    <row r="101" spans="2:33" ht="12.75" customHeight="1" x14ac:dyDescent="0.2">
      <c r="B101" s="565"/>
      <c r="C101" s="566"/>
      <c r="D101" s="566"/>
      <c r="E101" s="566"/>
      <c r="F101" s="566"/>
      <c r="G101" s="566"/>
      <c r="H101" s="566"/>
      <c r="I101" s="566"/>
      <c r="J101" s="566"/>
      <c r="K101" s="566"/>
      <c r="L101" s="566"/>
      <c r="M101" s="566"/>
      <c r="N101" s="566"/>
      <c r="O101" s="566"/>
      <c r="P101" s="566"/>
      <c r="Q101" s="566"/>
      <c r="R101" s="566"/>
      <c r="S101" s="566"/>
      <c r="T101" s="566"/>
      <c r="U101" s="566"/>
      <c r="V101" s="566"/>
      <c r="W101" s="566"/>
      <c r="X101" s="566"/>
      <c r="Y101" s="566"/>
      <c r="Z101" s="566"/>
      <c r="AA101" s="566"/>
      <c r="AB101" s="566"/>
      <c r="AC101" s="566"/>
      <c r="AD101" s="566"/>
      <c r="AE101" s="566"/>
      <c r="AF101" s="566"/>
      <c r="AG101" s="567"/>
    </row>
    <row r="102" spans="2:33" ht="12.75" customHeight="1" x14ac:dyDescent="0.2">
      <c r="B102" s="565"/>
      <c r="C102" s="566"/>
      <c r="D102" s="566"/>
      <c r="E102" s="566"/>
      <c r="F102" s="566"/>
      <c r="G102" s="566"/>
      <c r="H102" s="566"/>
      <c r="I102" s="566"/>
      <c r="J102" s="566"/>
      <c r="K102" s="566"/>
      <c r="L102" s="566"/>
      <c r="M102" s="566"/>
      <c r="N102" s="566"/>
      <c r="O102" s="566"/>
      <c r="P102" s="566"/>
      <c r="Q102" s="566"/>
      <c r="R102" s="566"/>
      <c r="S102" s="566"/>
      <c r="T102" s="566"/>
      <c r="U102" s="566"/>
      <c r="V102" s="566"/>
      <c r="W102" s="566"/>
      <c r="X102" s="566"/>
      <c r="Y102" s="566"/>
      <c r="Z102" s="566"/>
      <c r="AA102" s="566"/>
      <c r="AB102" s="566"/>
      <c r="AC102" s="566"/>
      <c r="AD102" s="566"/>
      <c r="AE102" s="566"/>
      <c r="AF102" s="566"/>
      <c r="AG102" s="567"/>
    </row>
    <row r="103" spans="2:33" ht="12.75" customHeight="1" x14ac:dyDescent="0.2">
      <c r="B103" s="565"/>
      <c r="C103" s="566"/>
      <c r="D103" s="566"/>
      <c r="E103" s="566"/>
      <c r="F103" s="566"/>
      <c r="G103" s="566"/>
      <c r="H103" s="566"/>
      <c r="I103" s="566"/>
      <c r="J103" s="566"/>
      <c r="K103" s="566"/>
      <c r="L103" s="566"/>
      <c r="M103" s="566"/>
      <c r="N103" s="566"/>
      <c r="O103" s="566"/>
      <c r="P103" s="566"/>
      <c r="Q103" s="566"/>
      <c r="R103" s="566"/>
      <c r="S103" s="566"/>
      <c r="T103" s="566"/>
      <c r="U103" s="566"/>
      <c r="V103" s="566"/>
      <c r="W103" s="566"/>
      <c r="X103" s="566"/>
      <c r="Y103" s="566"/>
      <c r="Z103" s="566"/>
      <c r="AA103" s="566"/>
      <c r="AB103" s="566"/>
      <c r="AC103" s="566"/>
      <c r="AD103" s="566"/>
      <c r="AE103" s="566"/>
      <c r="AF103" s="566"/>
      <c r="AG103" s="567"/>
    </row>
    <row r="104" spans="2:33" ht="12.75" customHeight="1" x14ac:dyDescent="0.2">
      <c r="B104" s="565"/>
      <c r="C104" s="566"/>
      <c r="D104" s="566"/>
      <c r="E104" s="566"/>
      <c r="F104" s="566"/>
      <c r="G104" s="566"/>
      <c r="H104" s="566"/>
      <c r="I104" s="566"/>
      <c r="J104" s="566"/>
      <c r="K104" s="566"/>
      <c r="L104" s="566"/>
      <c r="M104" s="566"/>
      <c r="N104" s="566"/>
      <c r="O104" s="566"/>
      <c r="P104" s="566"/>
      <c r="Q104" s="566"/>
      <c r="R104" s="566"/>
      <c r="S104" s="566"/>
      <c r="T104" s="566"/>
      <c r="U104" s="566"/>
      <c r="V104" s="566"/>
      <c r="W104" s="566"/>
      <c r="X104" s="566"/>
      <c r="Y104" s="566"/>
      <c r="Z104" s="566"/>
      <c r="AA104" s="566"/>
      <c r="AB104" s="566"/>
      <c r="AC104" s="566"/>
      <c r="AD104" s="566"/>
      <c r="AE104" s="566"/>
      <c r="AF104" s="566"/>
      <c r="AG104" s="567"/>
    </row>
    <row r="105" spans="2:33" ht="12.75" customHeight="1" x14ac:dyDescent="0.2">
      <c r="B105" s="565"/>
      <c r="C105" s="566"/>
      <c r="D105" s="566"/>
      <c r="E105" s="566"/>
      <c r="F105" s="566"/>
      <c r="G105" s="566"/>
      <c r="H105" s="566"/>
      <c r="I105" s="566"/>
      <c r="J105" s="566"/>
      <c r="K105" s="566"/>
      <c r="L105" s="566"/>
      <c r="M105" s="566"/>
      <c r="N105" s="566"/>
      <c r="O105" s="566"/>
      <c r="P105" s="566"/>
      <c r="Q105" s="566"/>
      <c r="R105" s="566"/>
      <c r="S105" s="566"/>
      <c r="T105" s="566"/>
      <c r="U105" s="566"/>
      <c r="V105" s="566"/>
      <c r="W105" s="566"/>
      <c r="X105" s="566"/>
      <c r="Y105" s="566"/>
      <c r="Z105" s="566"/>
      <c r="AA105" s="566"/>
      <c r="AB105" s="566"/>
      <c r="AC105" s="566"/>
      <c r="AD105" s="566"/>
      <c r="AE105" s="566"/>
      <c r="AF105" s="566"/>
      <c r="AG105" s="567"/>
    </row>
    <row r="106" spans="2:33" ht="12.75" customHeight="1" x14ac:dyDescent="0.2">
      <c r="B106" s="565"/>
      <c r="C106" s="566"/>
      <c r="D106" s="566"/>
      <c r="E106" s="566"/>
      <c r="F106" s="566"/>
      <c r="G106" s="566"/>
      <c r="H106" s="566"/>
      <c r="I106" s="566"/>
      <c r="J106" s="566"/>
      <c r="K106" s="566"/>
      <c r="L106" s="566"/>
      <c r="M106" s="566"/>
      <c r="N106" s="566"/>
      <c r="O106" s="566"/>
      <c r="P106" s="566"/>
      <c r="Q106" s="566"/>
      <c r="R106" s="566"/>
      <c r="S106" s="566"/>
      <c r="T106" s="566"/>
      <c r="U106" s="566"/>
      <c r="V106" s="566"/>
      <c r="W106" s="566"/>
      <c r="X106" s="566"/>
      <c r="Y106" s="566"/>
      <c r="Z106" s="566"/>
      <c r="AA106" s="566"/>
      <c r="AB106" s="566"/>
      <c r="AC106" s="566"/>
      <c r="AD106" s="566"/>
      <c r="AE106" s="566"/>
      <c r="AF106" s="566"/>
      <c r="AG106" s="567"/>
    </row>
    <row r="107" spans="2:33" ht="12.75" customHeight="1" x14ac:dyDescent="0.2">
      <c r="B107" s="598"/>
      <c r="C107" s="599"/>
      <c r="D107" s="599"/>
      <c r="E107" s="599"/>
      <c r="F107" s="599"/>
      <c r="G107" s="599"/>
      <c r="H107" s="599"/>
      <c r="I107" s="599"/>
      <c r="J107" s="599"/>
      <c r="K107" s="599"/>
      <c r="L107" s="599"/>
      <c r="M107" s="599"/>
      <c r="N107" s="599"/>
      <c r="O107" s="599"/>
      <c r="P107" s="599"/>
      <c r="Q107" s="599"/>
      <c r="R107" s="599"/>
      <c r="S107" s="599"/>
      <c r="T107" s="599"/>
      <c r="U107" s="599"/>
      <c r="V107" s="599"/>
      <c r="W107" s="599"/>
      <c r="X107" s="599"/>
      <c r="Y107" s="599"/>
      <c r="Z107" s="599"/>
      <c r="AA107" s="599"/>
      <c r="AB107" s="599"/>
      <c r="AC107" s="599"/>
      <c r="AD107" s="599"/>
      <c r="AE107" s="599"/>
      <c r="AF107" s="599"/>
      <c r="AG107" s="600"/>
    </row>
    <row r="108" spans="2:33" x14ac:dyDescent="0.2">
      <c r="B108" s="74" t="s">
        <v>35</v>
      </c>
      <c r="C108" s="30"/>
      <c r="D108" s="30"/>
      <c r="E108" s="30"/>
      <c r="F108" s="30"/>
      <c r="G108" s="30"/>
      <c r="H108" s="30"/>
      <c r="I108" s="30"/>
      <c r="J108" s="30"/>
      <c r="K108" s="30"/>
      <c r="L108" s="30"/>
      <c r="M108" s="30"/>
      <c r="N108" s="30"/>
      <c r="O108" s="30"/>
      <c r="P108" s="30"/>
      <c r="Q108" s="30"/>
      <c r="R108" s="30"/>
      <c r="S108" s="30"/>
      <c r="T108" s="30"/>
      <c r="U108" s="30"/>
      <c r="V108" s="30"/>
      <c r="W108" s="30"/>
      <c r="X108" s="30"/>
      <c r="Y108" s="30"/>
      <c r="Z108" s="30"/>
      <c r="AA108" s="30"/>
      <c r="AB108" s="30"/>
      <c r="AC108" s="30"/>
      <c r="AD108" s="30"/>
      <c r="AE108" s="30"/>
      <c r="AF108" s="30"/>
      <c r="AG108" s="31"/>
    </row>
    <row r="109" spans="2:33" ht="12.2" customHeight="1" x14ac:dyDescent="0.2">
      <c r="B109" s="581" t="s">
        <v>110</v>
      </c>
      <c r="C109" s="482"/>
      <c r="D109" s="482"/>
      <c r="E109" s="482"/>
      <c r="F109" s="482"/>
      <c r="G109" s="482"/>
      <c r="H109" s="482"/>
      <c r="I109" s="482"/>
      <c r="J109" s="482"/>
      <c r="K109" s="482"/>
      <c r="L109" s="594"/>
      <c r="M109" s="595"/>
      <c r="N109" s="596" t="s">
        <v>32</v>
      </c>
      <c r="O109" s="597"/>
      <c r="P109" s="597"/>
      <c r="Q109" s="597"/>
      <c r="R109" s="597"/>
      <c r="S109" s="597"/>
      <c r="T109" s="597"/>
      <c r="U109" s="597"/>
      <c r="V109" s="597"/>
      <c r="W109" s="597"/>
      <c r="X109" s="597"/>
      <c r="Y109" s="597"/>
      <c r="Z109" s="42" t="str">
        <f>IF(L109="ja"," *","")</f>
        <v/>
      </c>
      <c r="AA109" s="481" t="s">
        <v>33</v>
      </c>
      <c r="AB109" s="482"/>
      <c r="AC109" s="483"/>
      <c r="AD109" s="601"/>
      <c r="AE109" s="602"/>
      <c r="AF109" s="602"/>
      <c r="AG109" s="603"/>
    </row>
    <row r="110" spans="2:33" s="9" customFormat="1" ht="19.5" customHeight="1" x14ac:dyDescent="0.15">
      <c r="B110" s="578" t="s">
        <v>36</v>
      </c>
      <c r="C110" s="579"/>
      <c r="D110" s="579"/>
      <c r="E110" s="579"/>
      <c r="F110" s="579"/>
      <c r="G110" s="579"/>
      <c r="H110" s="579"/>
      <c r="I110" s="579"/>
      <c r="J110" s="579"/>
      <c r="K110" s="579"/>
      <c r="L110" s="579"/>
      <c r="M110" s="579"/>
      <c r="N110" s="579"/>
      <c r="O110" s="579"/>
      <c r="P110" s="579"/>
      <c r="Q110" s="579"/>
      <c r="R110" s="579"/>
      <c r="S110" s="579"/>
      <c r="T110" s="579"/>
      <c r="U110" s="579"/>
      <c r="V110" s="579"/>
      <c r="W110" s="579"/>
      <c r="X110" s="579"/>
      <c r="Y110" s="579"/>
      <c r="Z110" s="579"/>
      <c r="AA110" s="579"/>
      <c r="AB110" s="579"/>
      <c r="AC110" s="579"/>
      <c r="AD110" s="579"/>
      <c r="AE110" s="579"/>
      <c r="AF110" s="579"/>
      <c r="AG110" s="580"/>
    </row>
    <row r="111" spans="2:33" s="9" customFormat="1" ht="8.4499999999999993" customHeight="1" x14ac:dyDescent="0.15">
      <c r="B111" s="75" t="s">
        <v>37</v>
      </c>
      <c r="C111" s="32"/>
      <c r="D111" s="32"/>
      <c r="E111" s="32"/>
      <c r="F111" s="32"/>
      <c r="G111" s="32"/>
      <c r="H111" s="32"/>
      <c r="I111" s="32"/>
      <c r="J111" s="32"/>
      <c r="K111" s="32"/>
      <c r="L111" s="32"/>
      <c r="M111" s="32"/>
      <c r="N111" s="32"/>
      <c r="O111" s="32"/>
      <c r="P111" s="32"/>
      <c r="Q111" s="32"/>
      <c r="R111" s="32"/>
      <c r="S111" s="32"/>
      <c r="T111" s="32"/>
      <c r="U111" s="32"/>
      <c r="V111" s="32"/>
      <c r="W111" s="32"/>
      <c r="X111" s="32"/>
      <c r="Y111" s="32"/>
      <c r="Z111" s="32"/>
      <c r="AA111" s="32"/>
      <c r="AB111" s="32"/>
      <c r="AC111" s="32"/>
      <c r="AD111" s="32"/>
      <c r="AE111" s="32"/>
      <c r="AF111" s="32"/>
      <c r="AG111" s="34"/>
    </row>
    <row r="112" spans="2:33" s="9" customFormat="1" ht="9" x14ac:dyDescent="0.15">
      <c r="B112" s="519"/>
      <c r="C112" s="421"/>
      <c r="D112" s="421"/>
      <c r="E112" s="421"/>
      <c r="F112" s="421"/>
      <c r="G112" s="421"/>
      <c r="H112" s="421"/>
      <c r="I112" s="421"/>
      <c r="J112" s="422"/>
      <c r="K112" s="420" t="s">
        <v>1</v>
      </c>
      <c r="L112" s="421"/>
      <c r="M112" s="421"/>
      <c r="N112" s="421"/>
      <c r="O112" s="422"/>
      <c r="P112" s="420" t="s">
        <v>2</v>
      </c>
      <c r="Q112" s="421"/>
      <c r="R112" s="421"/>
      <c r="S112" s="421"/>
      <c r="T112" s="422"/>
      <c r="U112" s="420" t="s">
        <v>38</v>
      </c>
      <c r="V112" s="421"/>
      <c r="W112" s="421"/>
      <c r="X112" s="421"/>
      <c r="Y112" s="421"/>
      <c r="Z112" s="421"/>
      <c r="AA112" s="421"/>
      <c r="AB112" s="421"/>
      <c r="AC112" s="421"/>
      <c r="AD112" s="421"/>
      <c r="AE112" s="421"/>
      <c r="AF112" s="421"/>
      <c r="AG112" s="568"/>
    </row>
    <row r="113" spans="1:35" ht="28.5" customHeight="1" thickBot="1" x14ac:dyDescent="0.25">
      <c r="B113" s="569"/>
      <c r="C113" s="570"/>
      <c r="D113" s="570"/>
      <c r="E113" s="570"/>
      <c r="F113" s="570"/>
      <c r="G113" s="570"/>
      <c r="H113" s="570"/>
      <c r="I113" s="570"/>
      <c r="J113" s="571"/>
      <c r="K113" s="572"/>
      <c r="L113" s="573"/>
      <c r="M113" s="573"/>
      <c r="N113" s="573"/>
      <c r="O113" s="574"/>
      <c r="P113" s="575"/>
      <c r="Q113" s="576"/>
      <c r="R113" s="576"/>
      <c r="S113" s="576"/>
      <c r="T113" s="577"/>
      <c r="U113" s="588"/>
      <c r="V113" s="589"/>
      <c r="W113" s="589"/>
      <c r="X113" s="589"/>
      <c r="Y113" s="589"/>
      <c r="Z113" s="589"/>
      <c r="AA113" s="589"/>
      <c r="AB113" s="589"/>
      <c r="AC113" s="589"/>
      <c r="AD113" s="589"/>
      <c r="AE113" s="589"/>
      <c r="AF113" s="589"/>
      <c r="AG113" s="590"/>
    </row>
    <row r="114" spans="1:35" x14ac:dyDescent="0.2">
      <c r="B114" s="591" t="str">
        <f>IF(B18="Einzelaufstellung liegt in der Behörde vor","Bestätigung der zuständigen Behörde","")</f>
        <v/>
      </c>
      <c r="C114" s="592"/>
      <c r="D114" s="592"/>
      <c r="E114" s="592"/>
      <c r="F114" s="592"/>
      <c r="G114" s="592"/>
      <c r="H114" s="592"/>
      <c r="I114" s="592"/>
      <c r="J114" s="592"/>
      <c r="K114" s="592"/>
      <c r="L114" s="592"/>
      <c r="M114" s="592"/>
      <c r="N114" s="592"/>
      <c r="O114" s="592"/>
      <c r="P114" s="592"/>
      <c r="Q114" s="592"/>
      <c r="R114" s="592"/>
      <c r="S114" s="592"/>
      <c r="T114" s="592"/>
      <c r="U114" s="592"/>
      <c r="V114" s="592"/>
      <c r="W114" s="592"/>
      <c r="X114" s="592"/>
      <c r="Y114" s="592"/>
      <c r="Z114" s="592"/>
      <c r="AA114" s="592"/>
      <c r="AB114" s="592"/>
      <c r="AC114" s="592"/>
      <c r="AD114" s="592"/>
      <c r="AE114" s="592"/>
      <c r="AF114" s="592"/>
      <c r="AG114" s="593"/>
    </row>
    <row r="115" spans="1:35" s="9" customFormat="1" ht="12.75" customHeight="1" x14ac:dyDescent="0.15">
      <c r="A115" s="76"/>
      <c r="B115" s="579" t="str">
        <f>IF(B18="Einzelaufstellung liegt in der Behörde vor","Soweit die Einzelaufstellungen zu den Wegstreckenentschädigungen nicht beigefügt sind, gehen diese Angaben aus den Einzelaufstellungen in der Behörde hervor. ","")</f>
        <v/>
      </c>
      <c r="C115" s="579"/>
      <c r="D115" s="579"/>
      <c r="E115" s="579"/>
      <c r="F115" s="579"/>
      <c r="G115" s="579"/>
      <c r="H115" s="579"/>
      <c r="I115" s="579"/>
      <c r="J115" s="579"/>
      <c r="K115" s="579"/>
      <c r="L115" s="579"/>
      <c r="M115" s="579"/>
      <c r="N115" s="579"/>
      <c r="O115" s="579"/>
      <c r="P115" s="579"/>
      <c r="Q115" s="579"/>
      <c r="R115" s="579"/>
      <c r="S115" s="579"/>
      <c r="T115" s="579"/>
      <c r="U115" s="579"/>
      <c r="V115" s="579"/>
      <c r="W115" s="579"/>
      <c r="X115" s="579"/>
      <c r="Y115" s="579"/>
      <c r="Z115" s="579"/>
      <c r="AA115" s="579"/>
      <c r="AB115" s="579"/>
      <c r="AC115" s="579"/>
      <c r="AD115" s="579"/>
      <c r="AE115" s="579"/>
      <c r="AF115" s="579"/>
      <c r="AG115" s="579"/>
      <c r="AH115" s="77"/>
      <c r="AI115" s="78"/>
    </row>
    <row r="116" spans="1:35" s="9" customFormat="1" ht="12.75" customHeight="1" x14ac:dyDescent="0.15">
      <c r="A116" s="76"/>
      <c r="B116" s="579" t="str">
        <f>IF(B18="Einzelaufstellung liegt in der Behörde vor","Die Übereinstimmung der Einzelaufstellungen mit der Reisekostenabrechnung wird bestätigt.","")</f>
        <v/>
      </c>
      <c r="C116" s="579"/>
      <c r="D116" s="579"/>
      <c r="E116" s="579"/>
      <c r="F116" s="579"/>
      <c r="G116" s="579"/>
      <c r="H116" s="579"/>
      <c r="I116" s="579"/>
      <c r="J116" s="579"/>
      <c r="K116" s="579"/>
      <c r="L116" s="579"/>
      <c r="M116" s="579"/>
      <c r="N116" s="579"/>
      <c r="O116" s="579"/>
      <c r="P116" s="579"/>
      <c r="Q116" s="579"/>
      <c r="R116" s="579"/>
      <c r="S116" s="579"/>
      <c r="T116" s="579"/>
      <c r="U116" s="579"/>
      <c r="V116" s="579"/>
      <c r="W116" s="579"/>
      <c r="X116" s="579"/>
      <c r="Y116" s="579"/>
      <c r="Z116" s="579"/>
      <c r="AA116" s="579"/>
      <c r="AB116" s="579"/>
      <c r="AC116" s="579"/>
      <c r="AD116" s="579"/>
      <c r="AE116" s="579"/>
      <c r="AF116" s="579"/>
      <c r="AG116" s="579"/>
      <c r="AH116" s="77"/>
      <c r="AI116" s="78"/>
    </row>
    <row r="117" spans="1:35" s="9" customFormat="1" ht="12.2" customHeight="1" x14ac:dyDescent="0.15">
      <c r="B117" s="519"/>
      <c r="C117" s="421"/>
      <c r="D117" s="421"/>
      <c r="E117" s="421"/>
      <c r="F117" s="421"/>
      <c r="G117" s="421"/>
      <c r="H117" s="421"/>
      <c r="I117" s="421"/>
      <c r="J117" s="422"/>
      <c r="K117" s="420" t="str">
        <f>IF(B18="Einzelaufstellung liegt in der Behörde vor","Ort *","")</f>
        <v/>
      </c>
      <c r="L117" s="421"/>
      <c r="M117" s="421"/>
      <c r="N117" s="421"/>
      <c r="O117" s="422"/>
      <c r="P117" s="420" t="str">
        <f>IF(B18="Einzelaufstellung liegt in der Behörde vor","Datum *","")</f>
        <v/>
      </c>
      <c r="Q117" s="421"/>
      <c r="R117" s="421"/>
      <c r="S117" s="421"/>
      <c r="T117" s="422"/>
      <c r="U117" s="420" t="str">
        <f>IF(B18="Einzelaufstellung liegt in der Behörde vor","Unterschrift der Behörde *","")</f>
        <v/>
      </c>
      <c r="V117" s="421"/>
      <c r="W117" s="421"/>
      <c r="X117" s="421"/>
      <c r="Y117" s="421"/>
      <c r="Z117" s="421"/>
      <c r="AA117" s="421"/>
      <c r="AB117" s="421"/>
      <c r="AC117" s="421"/>
      <c r="AD117" s="421"/>
      <c r="AE117" s="421"/>
      <c r="AF117" s="421"/>
      <c r="AG117" s="568"/>
    </row>
    <row r="118" spans="1:35" ht="28.5" customHeight="1" thickBot="1" x14ac:dyDescent="0.25">
      <c r="B118" s="539"/>
      <c r="C118" s="540"/>
      <c r="D118" s="540"/>
      <c r="E118" s="540"/>
      <c r="F118" s="540"/>
      <c r="G118" s="540"/>
      <c r="H118" s="540"/>
      <c r="I118" s="540"/>
      <c r="J118" s="541"/>
      <c r="K118" s="542"/>
      <c r="L118" s="543"/>
      <c r="M118" s="543"/>
      <c r="N118" s="543"/>
      <c r="O118" s="544"/>
      <c r="P118" s="545"/>
      <c r="Q118" s="546"/>
      <c r="R118" s="546"/>
      <c r="S118" s="546"/>
      <c r="T118" s="547"/>
      <c r="U118" s="548"/>
      <c r="V118" s="549"/>
      <c r="W118" s="549"/>
      <c r="X118" s="549"/>
      <c r="Y118" s="549"/>
      <c r="Z118" s="549"/>
      <c r="AA118" s="549"/>
      <c r="AB118" s="549"/>
      <c r="AC118" s="549"/>
      <c r="AD118" s="549"/>
      <c r="AE118" s="549"/>
      <c r="AF118" s="549"/>
      <c r="AG118" s="550"/>
    </row>
  </sheetData>
  <sheetProtection password="DA8F" sheet="1" selectLockedCells="1"/>
  <mergeCells count="434">
    <mergeCell ref="AC1:AG1"/>
    <mergeCell ref="AA1:AB1"/>
    <mergeCell ref="B7:J7"/>
    <mergeCell ref="F10:I10"/>
    <mergeCell ref="J10:Q10"/>
    <mergeCell ref="P5:S5"/>
    <mergeCell ref="V1:Z1"/>
    <mergeCell ref="U2:AG2"/>
    <mergeCell ref="AT2:AZ2"/>
    <mergeCell ref="T6:AA6"/>
    <mergeCell ref="AJ2:AS2"/>
    <mergeCell ref="S3:AG3"/>
    <mergeCell ref="B4:AG4"/>
    <mergeCell ref="AC8:AG8"/>
    <mergeCell ref="R9:AG9"/>
    <mergeCell ref="L15:V15"/>
    <mergeCell ref="AC22:AG22"/>
    <mergeCell ref="M12:AG12"/>
    <mergeCell ref="L17:AG18"/>
    <mergeCell ref="T8:X8"/>
    <mergeCell ref="AC19:AG19"/>
    <mergeCell ref="B10:E10"/>
    <mergeCell ref="S21:W21"/>
    <mergeCell ref="X20:AB20"/>
    <mergeCell ref="W15:AG15"/>
    <mergeCell ref="B17:K17"/>
    <mergeCell ref="W16:AG16"/>
    <mergeCell ref="B58:AG58"/>
    <mergeCell ref="C31:I31"/>
    <mergeCell ref="C32:I32"/>
    <mergeCell ref="AA57:AC57"/>
    <mergeCell ref="AD57:AG57"/>
    <mergeCell ref="Z46:AC46"/>
    <mergeCell ref="V46:Y46"/>
    <mergeCell ref="B57:Z57"/>
    <mergeCell ref="N56:Q56"/>
    <mergeCell ref="V56:Y56"/>
    <mergeCell ref="B55:C55"/>
    <mergeCell ref="D55:M55"/>
    <mergeCell ref="V53:Y53"/>
    <mergeCell ref="M33:AF33"/>
    <mergeCell ref="V55:Y55"/>
    <mergeCell ref="B56:C56"/>
    <mergeCell ref="D56:M56"/>
    <mergeCell ref="R54:U54"/>
    <mergeCell ref="V54:Y54"/>
    <mergeCell ref="N55:Q55"/>
    <mergeCell ref="R55:U55"/>
    <mergeCell ref="R56:U56"/>
    <mergeCell ref="B115:AG115"/>
    <mergeCell ref="B117:J117"/>
    <mergeCell ref="K117:O117"/>
    <mergeCell ref="P117:T117"/>
    <mergeCell ref="U117:AG117"/>
    <mergeCell ref="B116:AG116"/>
    <mergeCell ref="P112:T112"/>
    <mergeCell ref="D91:M91"/>
    <mergeCell ref="N92:U92"/>
    <mergeCell ref="V93:Y93"/>
    <mergeCell ref="B114:AG114"/>
    <mergeCell ref="L109:M109"/>
    <mergeCell ref="N109:Y109"/>
    <mergeCell ref="AA109:AC109"/>
    <mergeCell ref="B106:AG106"/>
    <mergeCell ref="B107:AG107"/>
    <mergeCell ref="AD109:AG109"/>
    <mergeCell ref="B94:C94"/>
    <mergeCell ref="D94:M94"/>
    <mergeCell ref="N94:U94"/>
    <mergeCell ref="V94:Y94"/>
    <mergeCell ref="B93:C93"/>
    <mergeCell ref="D93:M93"/>
    <mergeCell ref="B92:C92"/>
    <mergeCell ref="U112:AG112"/>
    <mergeCell ref="B113:J113"/>
    <mergeCell ref="K113:O113"/>
    <mergeCell ref="P113:T113"/>
    <mergeCell ref="B110:AG110"/>
    <mergeCell ref="V90:Y90"/>
    <mergeCell ref="B109:K109"/>
    <mergeCell ref="B99:AG99"/>
    <mergeCell ref="B100:AG100"/>
    <mergeCell ref="B104:AG104"/>
    <mergeCell ref="U113:AG113"/>
    <mergeCell ref="B112:J112"/>
    <mergeCell ref="K112:O112"/>
    <mergeCell ref="B105:AG105"/>
    <mergeCell ref="B103:AG103"/>
    <mergeCell ref="B102:AG102"/>
    <mergeCell ref="B101:AG101"/>
    <mergeCell ref="D92:M92"/>
    <mergeCell ref="V91:Y91"/>
    <mergeCell ref="V92:Y92"/>
    <mergeCell ref="B91:C91"/>
    <mergeCell ref="N91:U91"/>
    <mergeCell ref="N93:U93"/>
    <mergeCell ref="B98:AG98"/>
    <mergeCell ref="B96:C96"/>
    <mergeCell ref="D96:M96"/>
    <mergeCell ref="N96:U96"/>
    <mergeCell ref="V96:Y96"/>
    <mergeCell ref="B89:C89"/>
    <mergeCell ref="B90:C90"/>
    <mergeCell ref="D90:M90"/>
    <mergeCell ref="N90:U90"/>
    <mergeCell ref="V89:Y89"/>
    <mergeCell ref="AA97:AC97"/>
    <mergeCell ref="AD97:AG97"/>
    <mergeCell ref="B95:C95"/>
    <mergeCell ref="D95:M95"/>
    <mergeCell ref="N95:U95"/>
    <mergeCell ref="V95:Y95"/>
    <mergeCell ref="B97:Z97"/>
    <mergeCell ref="AD78:AG78"/>
    <mergeCell ref="B77:C77"/>
    <mergeCell ref="D77:M77"/>
    <mergeCell ref="D89:M89"/>
    <mergeCell ref="N89:U89"/>
    <mergeCell ref="V88:Y88"/>
    <mergeCell ref="V87:Y87"/>
    <mergeCell ref="V81:Y81"/>
    <mergeCell ref="D83:M83"/>
    <mergeCell ref="N86:U86"/>
    <mergeCell ref="N85:U85"/>
    <mergeCell ref="N84:U84"/>
    <mergeCell ref="B80:C80"/>
    <mergeCell ref="D80:M80"/>
    <mergeCell ref="N80:U80"/>
    <mergeCell ref="V80:Y80"/>
    <mergeCell ref="B81:C81"/>
    <mergeCell ref="B82:C82"/>
    <mergeCell ref="D82:M82"/>
    <mergeCell ref="N82:U82"/>
    <mergeCell ref="V82:Y82"/>
    <mergeCell ref="D81:M81"/>
    <mergeCell ref="Z70:AC70"/>
    <mergeCell ref="R70:U70"/>
    <mergeCell ref="D73:M73"/>
    <mergeCell ref="R71:U71"/>
    <mergeCell ref="V73:Y73"/>
    <mergeCell ref="Z71:AC71"/>
    <mergeCell ref="Z73:AC73"/>
    <mergeCell ref="B76:C76"/>
    <mergeCell ref="D76:M76"/>
    <mergeCell ref="N76:Q76"/>
    <mergeCell ref="R76:U76"/>
    <mergeCell ref="V76:Y76"/>
    <mergeCell ref="Z76:AC76"/>
    <mergeCell ref="B75:C75"/>
    <mergeCell ref="D75:M75"/>
    <mergeCell ref="V67:Y67"/>
    <mergeCell ref="D69:M69"/>
    <mergeCell ref="B72:C72"/>
    <mergeCell ref="D72:M72"/>
    <mergeCell ref="B66:C66"/>
    <mergeCell ref="D70:M70"/>
    <mergeCell ref="N68:Q68"/>
    <mergeCell ref="D68:M68"/>
    <mergeCell ref="D71:M71"/>
    <mergeCell ref="B71:C71"/>
    <mergeCell ref="B62:C62"/>
    <mergeCell ref="N66:Q66"/>
    <mergeCell ref="N83:U83"/>
    <mergeCell ref="N62:Q62"/>
    <mergeCell ref="R62:U62"/>
    <mergeCell ref="B61:C61"/>
    <mergeCell ref="D61:M61"/>
    <mergeCell ref="N63:Q63"/>
    <mergeCell ref="R63:U63"/>
    <mergeCell ref="N64:Q64"/>
    <mergeCell ref="R64:U64"/>
    <mergeCell ref="N61:Q61"/>
    <mergeCell ref="R61:U61"/>
    <mergeCell ref="R65:U65"/>
    <mergeCell ref="D65:M65"/>
    <mergeCell ref="R73:U73"/>
    <mergeCell ref="R72:U72"/>
    <mergeCell ref="R67:U67"/>
    <mergeCell ref="B73:C73"/>
    <mergeCell ref="N81:U81"/>
    <mergeCell ref="B78:Z78"/>
    <mergeCell ref="B54:C54"/>
    <mergeCell ref="D54:M54"/>
    <mergeCell ref="N54:Q54"/>
    <mergeCell ref="B118:J118"/>
    <mergeCell ref="K118:O118"/>
    <mergeCell ref="P118:T118"/>
    <mergeCell ref="B70:C70"/>
    <mergeCell ref="N73:Q73"/>
    <mergeCell ref="D67:M67"/>
    <mergeCell ref="B69:C69"/>
    <mergeCell ref="B68:C68"/>
    <mergeCell ref="B67:C67"/>
    <mergeCell ref="R74:U74"/>
    <mergeCell ref="B63:C63"/>
    <mergeCell ref="D63:M63"/>
    <mergeCell ref="R66:U66"/>
    <mergeCell ref="N67:Q67"/>
    <mergeCell ref="N65:Q65"/>
    <mergeCell ref="D62:M62"/>
    <mergeCell ref="B65:C65"/>
    <mergeCell ref="B64:C64"/>
    <mergeCell ref="U118:AG118"/>
    <mergeCell ref="B74:C74"/>
    <mergeCell ref="D74:M74"/>
    <mergeCell ref="B51:C51"/>
    <mergeCell ref="D51:M51"/>
    <mergeCell ref="N51:Q51"/>
    <mergeCell ref="R51:U51"/>
    <mergeCell ref="B52:C52"/>
    <mergeCell ref="D52:M52"/>
    <mergeCell ref="N52:Q52"/>
    <mergeCell ref="R52:U52"/>
    <mergeCell ref="B53:C53"/>
    <mergeCell ref="D53:M53"/>
    <mergeCell ref="N53:Q53"/>
    <mergeCell ref="R53:U53"/>
    <mergeCell ref="AD42:AG42"/>
    <mergeCell ref="R41:U41"/>
    <mergeCell ref="R42:U42"/>
    <mergeCell ref="V42:Y42"/>
    <mergeCell ref="Z42:AC42"/>
    <mergeCell ref="V41:Y41"/>
    <mergeCell ref="Z41:AC41"/>
    <mergeCell ref="AD43:AG43"/>
    <mergeCell ref="Z47:AC47"/>
    <mergeCell ref="R45:U45"/>
    <mergeCell ref="R46:U46"/>
    <mergeCell ref="Z45:AC45"/>
    <mergeCell ref="AD44:AG44"/>
    <mergeCell ref="AD47:AG47"/>
    <mergeCell ref="R47:U47"/>
    <mergeCell ref="Z43:AC43"/>
    <mergeCell ref="B50:C50"/>
    <mergeCell ref="V44:Y44"/>
    <mergeCell ref="N43:Q43"/>
    <mergeCell ref="AD45:AG45"/>
    <mergeCell ref="R43:U43"/>
    <mergeCell ref="D50:M50"/>
    <mergeCell ref="N50:Q50"/>
    <mergeCell ref="R50:U50"/>
    <mergeCell ref="Z44:AC44"/>
    <mergeCell ref="V50:Y50"/>
    <mergeCell ref="B46:C46"/>
    <mergeCell ref="D46:M46"/>
    <mergeCell ref="D45:M45"/>
    <mergeCell ref="N45:Q45"/>
    <mergeCell ref="D44:M44"/>
    <mergeCell ref="V45:Y45"/>
    <mergeCell ref="N44:Q44"/>
    <mergeCell ref="AD48:AG48"/>
    <mergeCell ref="N70:Q70"/>
    <mergeCell ref="Z66:AC66"/>
    <mergeCell ref="V52:Y52"/>
    <mergeCell ref="Z65:AC65"/>
    <mergeCell ref="AD66:AG66"/>
    <mergeCell ref="AD65:AG65"/>
    <mergeCell ref="AD46:AG46"/>
    <mergeCell ref="V65:Y65"/>
    <mergeCell ref="AD61:AG61"/>
    <mergeCell ref="AD63:AG63"/>
    <mergeCell ref="AD64:AG64"/>
    <mergeCell ref="Z61:AC61"/>
    <mergeCell ref="V47:Y47"/>
    <mergeCell ref="V62:Y62"/>
    <mergeCell ref="V66:Y66"/>
    <mergeCell ref="AD67:AG67"/>
    <mergeCell ref="V61:Y61"/>
    <mergeCell ref="V63:Y63"/>
    <mergeCell ref="V69:Y69"/>
    <mergeCell ref="Z63:AC63"/>
    <mergeCell ref="V64:Y64"/>
    <mergeCell ref="Z64:AC64"/>
    <mergeCell ref="V68:Y68"/>
    <mergeCell ref="Z68:AC68"/>
    <mergeCell ref="AC7:AG7"/>
    <mergeCell ref="B12:L12"/>
    <mergeCell ref="B14:AG14"/>
    <mergeCell ref="AC21:AG21"/>
    <mergeCell ref="C30:I30"/>
    <mergeCell ref="AC26:AG26"/>
    <mergeCell ref="C28:R28"/>
    <mergeCell ref="N42:Q42"/>
    <mergeCell ref="B44:C44"/>
    <mergeCell ref="V43:Y43"/>
    <mergeCell ref="C20:R20"/>
    <mergeCell ref="C21:R21"/>
    <mergeCell ref="X25:AB25"/>
    <mergeCell ref="B43:C43"/>
    <mergeCell ref="C27:R27"/>
    <mergeCell ref="C29:M29"/>
    <mergeCell ref="C23:R23"/>
    <mergeCell ref="F9:I9"/>
    <mergeCell ref="R10:AG10"/>
    <mergeCell ref="B11:L11"/>
    <mergeCell ref="J9:Q9"/>
    <mergeCell ref="B15:K15"/>
    <mergeCell ref="AC20:AG20"/>
    <mergeCell ref="AD41:AG41"/>
    <mergeCell ref="AC24:AG24"/>
    <mergeCell ref="AC25:AG25"/>
    <mergeCell ref="R30:AG30"/>
    <mergeCell ref="J31:L31"/>
    <mergeCell ref="C25:R25"/>
    <mergeCell ref="AC27:AG27"/>
    <mergeCell ref="S24:W24"/>
    <mergeCell ref="X21:AB21"/>
    <mergeCell ref="S25:W25"/>
    <mergeCell ref="X24:AB24"/>
    <mergeCell ref="S22:W22"/>
    <mergeCell ref="X23:AB23"/>
    <mergeCell ref="AC23:AG23"/>
    <mergeCell ref="C26:R26"/>
    <mergeCell ref="S26:W26"/>
    <mergeCell ref="X26:AB26"/>
    <mergeCell ref="S28:W28"/>
    <mergeCell ref="X27:AB27"/>
    <mergeCell ref="X22:AB22"/>
    <mergeCell ref="AD70:AG70"/>
    <mergeCell ref="AD69:AG69"/>
    <mergeCell ref="N75:Q75"/>
    <mergeCell ref="J32:L32"/>
    <mergeCell ref="U37:W37"/>
    <mergeCell ref="U36:W36"/>
    <mergeCell ref="J33:L33"/>
    <mergeCell ref="AD62:AG62"/>
    <mergeCell ref="D66:M66"/>
    <mergeCell ref="AD68:AG68"/>
    <mergeCell ref="C37:Q37"/>
    <mergeCell ref="R37:T37"/>
    <mergeCell ref="N41:Q41"/>
    <mergeCell ref="N69:Q69"/>
    <mergeCell ref="B45:C45"/>
    <mergeCell ref="R44:U44"/>
    <mergeCell ref="D42:M42"/>
    <mergeCell ref="B41:C41"/>
    <mergeCell ref="D41:M41"/>
    <mergeCell ref="B42:C42"/>
    <mergeCell ref="C33:I33"/>
    <mergeCell ref="C34:S34"/>
    <mergeCell ref="U34:AG34"/>
    <mergeCell ref="D43:M43"/>
    <mergeCell ref="AD71:AG71"/>
    <mergeCell ref="V83:Y83"/>
    <mergeCell ref="V72:Y72"/>
    <mergeCell ref="AD72:AG72"/>
    <mergeCell ref="N72:Q72"/>
    <mergeCell ref="N77:Q77"/>
    <mergeCell ref="AD73:AG73"/>
    <mergeCell ref="AD75:AG75"/>
    <mergeCell ref="V71:Y71"/>
    <mergeCell ref="V74:Y74"/>
    <mergeCell ref="AD74:AG74"/>
    <mergeCell ref="Z74:AC74"/>
    <mergeCell ref="R75:U75"/>
    <mergeCell ref="V75:Y75"/>
    <mergeCell ref="R77:U77"/>
    <mergeCell ref="Z75:AC75"/>
    <mergeCell ref="N71:Q71"/>
    <mergeCell ref="N74:Q74"/>
    <mergeCell ref="Z72:AC72"/>
    <mergeCell ref="AD76:AG76"/>
    <mergeCell ref="V77:Y77"/>
    <mergeCell ref="Z77:AC77"/>
    <mergeCell ref="AD77:AG77"/>
    <mergeCell ref="AA78:AC78"/>
    <mergeCell ref="B88:C88"/>
    <mergeCell ref="B87:C87"/>
    <mergeCell ref="B86:C86"/>
    <mergeCell ref="B85:C85"/>
    <mergeCell ref="N87:U87"/>
    <mergeCell ref="D88:M88"/>
    <mergeCell ref="D87:M87"/>
    <mergeCell ref="D85:M85"/>
    <mergeCell ref="D86:M86"/>
    <mergeCell ref="N88:U88"/>
    <mergeCell ref="B84:C84"/>
    <mergeCell ref="B83:C83"/>
    <mergeCell ref="Z67:AC67"/>
    <mergeCell ref="V86:Y86"/>
    <mergeCell ref="V85:Y85"/>
    <mergeCell ref="C35:Q35"/>
    <mergeCell ref="D84:M84"/>
    <mergeCell ref="R36:T36"/>
    <mergeCell ref="R35:T35"/>
    <mergeCell ref="C36:Q36"/>
    <mergeCell ref="R69:U69"/>
    <mergeCell ref="R68:U68"/>
    <mergeCell ref="V84:Y84"/>
    <mergeCell ref="Z69:AC69"/>
    <mergeCell ref="V51:Y51"/>
    <mergeCell ref="Z62:AC62"/>
    <mergeCell ref="D64:M64"/>
    <mergeCell ref="N46:Q46"/>
    <mergeCell ref="V70:Y70"/>
    <mergeCell ref="B47:C47"/>
    <mergeCell ref="D47:M47"/>
    <mergeCell ref="N47:Q47"/>
    <mergeCell ref="B49:AG49"/>
    <mergeCell ref="Z48:AC48"/>
    <mergeCell ref="Y7:AB7"/>
    <mergeCell ref="T7:X7"/>
    <mergeCell ref="P7:S7"/>
    <mergeCell ref="W32:X32"/>
    <mergeCell ref="B16:K16"/>
    <mergeCell ref="K7:O7"/>
    <mergeCell ref="B18:K18"/>
    <mergeCell ref="L16:V16"/>
    <mergeCell ref="J30:L30"/>
    <mergeCell ref="X19:AB19"/>
    <mergeCell ref="R31:U31"/>
    <mergeCell ref="B9:E9"/>
    <mergeCell ref="S20:W20"/>
    <mergeCell ref="Y8:AB8"/>
    <mergeCell ref="K6:O6"/>
    <mergeCell ref="F6:J6"/>
    <mergeCell ref="B6:E6"/>
    <mergeCell ref="AB5:AG5"/>
    <mergeCell ref="K5:O5"/>
    <mergeCell ref="F5:J5"/>
    <mergeCell ref="B5:E5"/>
    <mergeCell ref="AB6:AG6"/>
    <mergeCell ref="T5:AA5"/>
    <mergeCell ref="P6:S6"/>
    <mergeCell ref="P8:S8"/>
    <mergeCell ref="K8:O8"/>
    <mergeCell ref="B8:J8"/>
    <mergeCell ref="U35:W35"/>
    <mergeCell ref="S19:W19"/>
    <mergeCell ref="V31:W31"/>
    <mergeCell ref="C22:R22"/>
    <mergeCell ref="C24:R24"/>
    <mergeCell ref="S27:W27"/>
    <mergeCell ref="S23:W23"/>
  </mergeCells>
  <phoneticPr fontId="6" type="noConversion"/>
  <conditionalFormatting sqref="L109:M109">
    <cfRule type="cellIs" dxfId="21" priority="6" stopIfTrue="1" operator="equal">
      <formula>"nein"</formula>
    </cfRule>
  </conditionalFormatting>
  <conditionalFormatting sqref="AD109:AG109">
    <cfRule type="cellIs" dxfId="20" priority="7" stopIfTrue="1" operator="equal">
      <formula>$L$109="ja"</formula>
    </cfRule>
  </conditionalFormatting>
  <conditionalFormatting sqref="B117:J118 K118:O118 AH115:AH116">
    <cfRule type="cellIs" dxfId="19" priority="8" stopIfTrue="1" operator="equal">
      <formula>$K$117="Ort *"</formula>
    </cfRule>
  </conditionalFormatting>
  <conditionalFormatting sqref="P118:T118">
    <cfRule type="cellIs" dxfId="18" priority="9" stopIfTrue="1" operator="equal">
      <formula>$P$117="Datum *"</formula>
    </cfRule>
  </conditionalFormatting>
  <conditionalFormatting sqref="U118:AG118">
    <cfRule type="cellIs" dxfId="17" priority="10" stopIfTrue="1" operator="equal">
      <formula>$U$117="Unterschrift der Behörde *"</formula>
    </cfRule>
  </conditionalFormatting>
  <conditionalFormatting sqref="K117:O117">
    <cfRule type="cellIs" dxfId="16" priority="11" stopIfTrue="1" operator="notEqual">
      <formula>"Ort *"</formula>
    </cfRule>
  </conditionalFormatting>
  <conditionalFormatting sqref="P117:T117">
    <cfRule type="cellIs" dxfId="15" priority="12" stopIfTrue="1" operator="notEqual">
      <formula>"Datum *"</formula>
    </cfRule>
  </conditionalFormatting>
  <conditionalFormatting sqref="U117:AG117">
    <cfRule type="cellIs" dxfId="14" priority="13" stopIfTrue="1" operator="notEqual">
      <formula>"Unterschrift der Behörde *"</formula>
    </cfRule>
  </conditionalFormatting>
  <conditionalFormatting sqref="B114:AG114">
    <cfRule type="cellIs" dxfId="13" priority="14" stopIfTrue="1" operator="notEqual">
      <formula>"Bestätigung der zuständigen Behörde"</formula>
    </cfRule>
  </conditionalFormatting>
  <conditionalFormatting sqref="A115:A116">
    <cfRule type="cellIs" dxfId="12" priority="15" stopIfTrue="1" operator="equal">
      <formula>$K$117="Ort *"</formula>
    </cfRule>
  </conditionalFormatting>
  <conditionalFormatting sqref="B116:AG116">
    <cfRule type="cellIs" dxfId="11" priority="16" stopIfTrue="1" operator="equal">
      <formula>"gehen diese Angaben aus Einzelnachweisen der Behörde hervor. Die Übereinstimmung der Einzelnachweise mit der Reisekostenabrechnung wird bestätigt."</formula>
    </cfRule>
  </conditionalFormatting>
  <conditionalFormatting sqref="M12:AG12">
    <cfRule type="expression" dxfId="10" priority="4" stopIfTrue="1">
      <formula>$M$11=("IT-Projekt (keine Eintragung)")</formula>
    </cfRule>
    <cfRule type="cellIs" dxfId="9" priority="18" stopIfTrue="1" operator="notEqual">
      <formula>$B$12="Aus- oder Fortbildung"</formula>
    </cfRule>
  </conditionalFormatting>
  <conditionalFormatting sqref="B16:K16">
    <cfRule type="expression" dxfId="8" priority="19" stopIfTrue="1">
      <formula>$B$15="Kostenstelle (keine Eintragung)"</formula>
    </cfRule>
  </conditionalFormatting>
  <conditionalFormatting sqref="L16:V16">
    <cfRule type="expression" dxfId="7" priority="20" stopIfTrue="1">
      <formula>$L$15="Kostenart (keine Eintragung)"</formula>
    </cfRule>
  </conditionalFormatting>
  <conditionalFormatting sqref="W16:AG16">
    <cfRule type="expression" dxfId="6" priority="21" stopIfTrue="1">
      <formula>$W$15="Kostenträger (keine Eintragung)"</formula>
    </cfRule>
  </conditionalFormatting>
  <conditionalFormatting sqref="X20:AB25 X26">
    <cfRule type="expression" dxfId="5" priority="22" stopIfTrue="1">
      <formula>$B$18="Einzelaufstellung liegt in der Behörde vor"</formula>
    </cfRule>
  </conditionalFormatting>
  <conditionalFormatting sqref="B115:AG115">
    <cfRule type="cellIs" dxfId="4" priority="5" stopIfTrue="1" operator="equal">
      <formula>"gehen diese Angaben aus Einzelnachweisen der Behörde hervor. Die Übereinstimmung der Einzelnachweise mit der Reisekostenabrechnung wird bestätigt."</formula>
    </cfRule>
  </conditionalFormatting>
  <conditionalFormatting sqref="V31:W31">
    <cfRule type="expression" dxfId="3" priority="1" stopIfTrue="1">
      <formula>$V$31="ja"</formula>
    </cfRule>
  </conditionalFormatting>
  <dataValidations xWindow="1101" yWindow="472" count="12">
    <dataValidation type="list" allowBlank="1" showInputMessage="1" showErrorMessage="1" sqref="L109:M109">
      <formula1>"ja,nein"</formula1>
    </dataValidation>
    <dataValidation allowBlank="1" showInputMessage="1" showErrorMessage="1" promptTitle="Übernachtungskosten" prompt="Übernachtungskosten inklusive Mehrwertsteuer._x000a__x000a_Soweit die Rechnung weitere Positionen enthält sind diese an anderer Stelle auszuweisen (evtl. Nebenkosten)." sqref="R62:U77 R42:U47"/>
    <dataValidation type="list" allowBlank="1" showInputMessage="1" showErrorMessage="1" errorTitle="Haushaltsstelle" error="Haushaltsstelle ist nicht zulässig." promptTitle="Buchungsstelle" prompt="Bitte die Buchungsstelle auswählen. Bei mehreren Buchungsstellen ist eine jeweils gesonderte Abrechnung notwendig." sqref="B14:AG14">
      <formula1>Haushalt</formula1>
    </dataValidation>
    <dataValidation type="list" allowBlank="1" showInputMessage="1" showErrorMessage="1" errorTitle="Kostenstelle" error="Die Kostenstelle ist nicht zulässig." promptTitle="Kostenstelle" prompt="Bitte die Kostenstelle auswählen." sqref="B16:K16">
      <formula1>Kostenstelle</formula1>
    </dataValidation>
    <dataValidation type="list" allowBlank="1" showInputMessage="1" showErrorMessage="1" errorTitle="Kostenart" error="Die kostenart ist nicht zulässig." promptTitle="Kostenart" prompt="Bitte die Kostenart auswählen." sqref="L16:V16">
      <formula1>Kostenart</formula1>
    </dataValidation>
    <dataValidation type="list" allowBlank="1" showInputMessage="1" showErrorMessage="1" errorTitle="Kostenträger" error="Der Kostenträger ist nicht zulässig." promptTitle="Kostenträger" prompt="Bitte den Kostenträger auswählen." sqref="W16:AG16">
      <formula1>Kostenträger</formula1>
    </dataValidation>
    <dataValidation type="list" allowBlank="1" showInputMessage="1" showErrorMessage="1" errorTitle="Art des Dienstgeschäfts" error="Die Art des Dienstgeschäfts ist nicht zulässig." promptTitle="Art des Dienstgeschäfts" prompt="Bitte Art des Dienstgeschäfts auswählen. Bei mehreren Arten des Dienstgeschäftes ist eine jeweils gesonderte Abrechnung notwendig." sqref="B12:L12">
      <formula1>Dienstgeschäft</formula1>
    </dataValidation>
    <dataValidation type="list" allowBlank="1" showInputMessage="1" showErrorMessage="1" sqref="S3:AG3">
      <formula1>Grund</formula1>
    </dataValidation>
    <dataValidation type="list" allowBlank="1" showInputMessage="1" showErrorMessage="1" sqref="M12:AG12">
      <formula1>ProjektLU</formula1>
    </dataValidation>
    <dataValidation type="list" allowBlank="1" showInputMessage="1" showErrorMessage="1" sqref="B18:K18">
      <formula1>Reisezwecke</formula1>
    </dataValidation>
    <dataValidation allowBlank="1" showInputMessage="1" showErrorMessage="1" prompt="Erstattungsfähig sind nur ganze gefahrene Kilometer." sqref="X20:AB24 X25:X26 Y25:AB25"/>
    <dataValidation allowBlank="1" showInputMessage="1" showErrorMessage="1" promptTitle="Dauergenehmigung" prompt="Falls Ihre Dauergenehmigung kein Aktenzeichen enthält, können Sie hier z. B. das Datum der Dauergenehmigung erfassen (&quot;Dauergenehmigung vom....&quot;). Sollte Ihre Dauergenehmigung der Reisestelle noch nicht vorliegen, übergeben Sie ihr bitte eine Kopie." sqref="U2:AG2"/>
  </dataValidations>
  <pageMargins left="0.62992125984251968" right="0.23622047244094491" top="0.39370078740157483" bottom="0.19685039370078741" header="0.19685039370078741" footer="0.15748031496062992"/>
  <pageSetup paperSize="9" scale="86" orientation="portrait" blackAndWhite="1"/>
  <headerFooter>
    <oddFooter>&amp;L&amp;"Arial,Kursiv"&amp;9Vordruck Stand: Januar 2021</oddFooter>
  </headerFooter>
  <rowBreaks count="1" manualBreakCount="1">
    <brk id="57" max="16383" man="1"/>
  </rowBreaks>
  <drawing r:id="rId1"/>
  <legacyDrawing r:id="rId2"/>
  <mc:AlternateContent xmlns:mc="http://schemas.openxmlformats.org/markup-compatibility/2006">
    <mc:Choice Requires="x14">
      <controls>
        <mc:AlternateContent xmlns:mc="http://schemas.openxmlformats.org/markup-compatibility/2006">
          <mc:Choice Requires="x14">
            <control shapeId="3073" r:id="rId3" name="Button 1">
              <controlPr defaultSize="0" print="0" autoFill="0" autoPict="0">
                <anchor moveWithCells="1" sizeWithCells="1">
                  <from>
                    <xdr:col>34</xdr:col>
                    <xdr:colOff>47625</xdr:colOff>
                    <xdr:row>0</xdr:row>
                    <xdr:rowOff>0</xdr:rowOff>
                  </from>
                  <to>
                    <xdr:col>34</xdr:col>
                    <xdr:colOff>47625</xdr:colOff>
                    <xdr:row>0</xdr:row>
                    <xdr:rowOff>0</xdr:rowOff>
                  </to>
                </anchor>
              </controlPr>
            </control>
          </mc:Choice>
        </mc:AlternateContent>
        <mc:AlternateContent xmlns:mc="http://schemas.openxmlformats.org/markup-compatibility/2006">
          <mc:Choice Requires="x14">
            <control shapeId="3074" r:id="rId4" name="Button 2">
              <controlPr defaultSize="0" print="0" autoFill="0" autoPict="0">
                <anchor moveWithCells="1" sizeWithCells="1">
                  <from>
                    <xdr:col>34</xdr:col>
                    <xdr:colOff>47625</xdr:colOff>
                    <xdr:row>0</xdr:row>
                    <xdr:rowOff>0</xdr:rowOff>
                  </from>
                  <to>
                    <xdr:col>34</xdr:col>
                    <xdr:colOff>47625</xdr:colOff>
                    <xdr:row>0</xdr:row>
                    <xdr:rowOff>0</xdr:rowOff>
                  </to>
                </anchor>
              </controlPr>
            </control>
          </mc:Choice>
        </mc:AlternateContent>
        <mc:AlternateContent xmlns:mc="http://schemas.openxmlformats.org/markup-compatibility/2006">
          <mc:Choice Requires="x14">
            <control shapeId="3075" r:id="rId5" name="Button 3">
              <controlPr defaultSize="0" print="0" autoFill="0" autoPict="0">
                <anchor moveWithCells="1" sizeWithCells="1">
                  <from>
                    <xdr:col>34</xdr:col>
                    <xdr:colOff>47625</xdr:colOff>
                    <xdr:row>0</xdr:row>
                    <xdr:rowOff>0</xdr:rowOff>
                  </from>
                  <to>
                    <xdr:col>34</xdr:col>
                    <xdr:colOff>47625</xdr:colOff>
                    <xdr:row>0</xdr:row>
                    <xdr:rowOff>0</xdr:rowOff>
                  </to>
                </anchor>
              </controlPr>
            </control>
          </mc:Choice>
        </mc:AlternateContent>
        <mc:AlternateContent xmlns:mc="http://schemas.openxmlformats.org/markup-compatibility/2006">
          <mc:Choice Requires="x14">
            <control shapeId="3076" r:id="rId6" name="Button 4">
              <controlPr defaultSize="0" print="0" autoFill="0" autoPict="0">
                <anchor moveWithCells="1" sizeWithCells="1">
                  <from>
                    <xdr:col>34</xdr:col>
                    <xdr:colOff>47625</xdr:colOff>
                    <xdr:row>0</xdr:row>
                    <xdr:rowOff>0</xdr:rowOff>
                  </from>
                  <to>
                    <xdr:col>34</xdr:col>
                    <xdr:colOff>47625</xdr:colOff>
                    <xdr:row>0</xdr:row>
                    <xdr:rowOff>0</xdr:rowOff>
                  </to>
                </anchor>
              </controlPr>
            </control>
          </mc:Choice>
        </mc:AlternateContent>
        <mc:AlternateContent xmlns:mc="http://schemas.openxmlformats.org/markup-compatibility/2006">
          <mc:Choice Requires="x14">
            <control shapeId="3077" r:id="rId7" name="Button 5">
              <controlPr defaultSize="0" print="0" autoFill="0" autoPict="0">
                <anchor moveWithCells="1" sizeWithCells="1">
                  <from>
                    <xdr:col>34</xdr:col>
                    <xdr:colOff>47625</xdr:colOff>
                    <xdr:row>0</xdr:row>
                    <xdr:rowOff>0</xdr:rowOff>
                  </from>
                  <to>
                    <xdr:col>34</xdr:col>
                    <xdr:colOff>47625</xdr:colOff>
                    <xdr:row>0</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W38"/>
  <sheetViews>
    <sheetView showGridLines="0" showZeros="0" zoomScale="90" zoomScaleNormal="90" workbookViewId="0">
      <selection activeCell="A6" sqref="A6"/>
    </sheetView>
  </sheetViews>
  <sheetFormatPr baseColWidth="10" defaultColWidth="11.28515625" defaultRowHeight="12.75" x14ac:dyDescent="0.2"/>
  <cols>
    <col min="1" max="1" width="8.85546875" style="18" customWidth="1"/>
    <col min="2" max="2" width="11" style="18" bestFit="1" customWidth="1"/>
    <col min="3" max="3" width="14.28515625" style="18" customWidth="1"/>
    <col min="4" max="6" width="13" style="18" customWidth="1"/>
    <col min="7" max="7" width="33.85546875" style="18" customWidth="1"/>
    <col min="8" max="8" width="33" style="18" customWidth="1"/>
    <col min="9" max="9" width="28.7109375" style="18" customWidth="1"/>
    <col min="10" max="10" width="9.28515625" style="18" customWidth="1"/>
    <col min="11" max="11" width="12.28515625" style="18" customWidth="1"/>
    <col min="12" max="12" width="8.28515625" style="18" customWidth="1"/>
    <col min="13" max="14" width="11.28515625" style="18"/>
    <col min="15" max="15" width="11.28515625" style="18" hidden="1" customWidth="1"/>
    <col min="16" max="16" width="15.28515625" style="18" hidden="1" customWidth="1"/>
    <col min="17" max="18" width="11.28515625" style="18" hidden="1" customWidth="1"/>
    <col min="19" max="19" width="13.85546875" style="18" hidden="1" customWidth="1"/>
    <col min="20" max="16384" width="11.28515625" style="18"/>
  </cols>
  <sheetData>
    <row r="1" spans="1:23" ht="22.7" customHeight="1" x14ac:dyDescent="0.2">
      <c r="A1" s="667" t="s">
        <v>142</v>
      </c>
      <c r="B1" s="668"/>
      <c r="C1" s="668"/>
      <c r="D1" s="668"/>
      <c r="E1" s="668"/>
      <c r="F1" s="668"/>
      <c r="G1" s="215">
        <f>Reisekostenabrechnungen!P113</f>
        <v>0</v>
      </c>
      <c r="H1" s="126"/>
      <c r="I1" s="127"/>
      <c r="J1" s="25"/>
      <c r="K1" s="25" t="s">
        <v>95</v>
      </c>
      <c r="L1" s="143" t="s">
        <v>96</v>
      </c>
      <c r="R1" s="18" t="s">
        <v>18</v>
      </c>
    </row>
    <row r="2" spans="1:23" ht="30.75" customHeight="1" x14ac:dyDescent="0.2">
      <c r="A2" s="685">
        <f>Personenstammblatt!O6</f>
        <v>0</v>
      </c>
      <c r="B2" s="686"/>
      <c r="C2" s="696" t="str">
        <f>CONCATENATE(Personenstammblatt!J8," ,")</f>
        <v xml:space="preserve"> ,</v>
      </c>
      <c r="D2" s="696"/>
      <c r="E2" s="696"/>
      <c r="F2" s="696"/>
      <c r="G2" s="347">
        <f>Personenstammblatt!N8</f>
        <v>0</v>
      </c>
      <c r="H2" s="697"/>
      <c r="I2" s="689" t="str">
        <f>IF(Reisekostenabrechnungen!B18="Einzelaufstellung liegt in der Behörde vor","Einzelaufstellung zur Wegstreckenentschädigung liegt in der Behörde vor."," ")</f>
        <v xml:space="preserve"> </v>
      </c>
      <c r="J2" s="690"/>
      <c r="K2" s="690"/>
      <c r="L2" s="691"/>
      <c r="M2" s="721" t="str">
        <f>Personenstammblatt!D12</f>
        <v>Vordruck Stand:</v>
      </c>
      <c r="N2" s="722"/>
      <c r="O2" s="113">
        <f>IF(I2="Einzelaufstellung zur Wegstreckenentschädigung liegt in der Behörde vor.",1,0)</f>
        <v>0</v>
      </c>
      <c r="T2" s="723" t="str">
        <f>Personenstammblatt!I12</f>
        <v>Januar 2021</v>
      </c>
      <c r="U2" s="724"/>
    </row>
    <row r="3" spans="1:23" ht="21.75" customHeight="1" x14ac:dyDescent="0.2">
      <c r="A3" s="134"/>
      <c r="B3" s="135"/>
      <c r="C3" s="692" t="s">
        <v>116</v>
      </c>
      <c r="D3" s="693"/>
      <c r="E3" s="693"/>
      <c r="F3" s="694"/>
      <c r="G3" s="692" t="s">
        <v>117</v>
      </c>
      <c r="H3" s="694"/>
      <c r="I3" s="692" t="s">
        <v>118</v>
      </c>
      <c r="J3" s="693"/>
      <c r="K3" s="693"/>
      <c r="L3" s="695"/>
    </row>
    <row r="4" spans="1:23" ht="27" customHeight="1" x14ac:dyDescent="0.2">
      <c r="A4" s="678" t="s">
        <v>148</v>
      </c>
      <c r="B4" s="147" t="s">
        <v>147</v>
      </c>
      <c r="C4" s="149" t="s">
        <v>83</v>
      </c>
      <c r="D4" s="706" t="s">
        <v>199</v>
      </c>
      <c r="E4" s="707"/>
      <c r="F4" s="708"/>
      <c r="G4" s="709" t="s">
        <v>145</v>
      </c>
      <c r="H4" s="711" t="s">
        <v>146</v>
      </c>
      <c r="I4" s="713" t="s">
        <v>84</v>
      </c>
      <c r="J4" s="715" t="s">
        <v>5</v>
      </c>
      <c r="K4" s="700" t="s">
        <v>123</v>
      </c>
      <c r="L4" s="701"/>
    </row>
    <row r="5" spans="1:23" ht="25.5" x14ac:dyDescent="0.2">
      <c r="A5" s="679"/>
      <c r="B5" s="133"/>
      <c r="C5" s="148"/>
      <c r="D5" s="131" t="s">
        <v>113</v>
      </c>
      <c r="E5" s="128" t="s">
        <v>114</v>
      </c>
      <c r="F5" s="132" t="s">
        <v>115</v>
      </c>
      <c r="G5" s="710"/>
      <c r="H5" s="712"/>
      <c r="I5" s="714"/>
      <c r="J5" s="716"/>
      <c r="K5" s="129" t="s">
        <v>27</v>
      </c>
      <c r="L5" s="130" t="s">
        <v>5</v>
      </c>
      <c r="O5" s="43" t="s">
        <v>137</v>
      </c>
      <c r="P5" s="43" t="s">
        <v>124</v>
      </c>
      <c r="Q5" s="43" t="s">
        <v>138</v>
      </c>
      <c r="R5" s="43" t="s">
        <v>139</v>
      </c>
      <c r="S5" s="43" t="s">
        <v>140</v>
      </c>
    </row>
    <row r="6" spans="1:23" ht="31.7" customHeight="1" x14ac:dyDescent="0.2">
      <c r="A6" s="194"/>
      <c r="B6" s="195"/>
      <c r="C6" s="196"/>
      <c r="D6" s="197"/>
      <c r="E6" s="198"/>
      <c r="F6" s="199"/>
      <c r="G6" s="200"/>
      <c r="H6" s="201"/>
      <c r="I6" s="260"/>
      <c r="J6" s="261"/>
      <c r="K6" s="202"/>
      <c r="L6" s="203"/>
      <c r="O6" s="40">
        <f>IF(C6="genau 8 Stunden",5,IF(C6="8  bis unter 14 Stunden",5,IF(C6="14 bis unter 24 Stunden",10,IF(C6="24 Stunden",20,0))))</f>
        <v>0</v>
      </c>
      <c r="P6" s="41">
        <f t="shared" ref="P6:P22" si="0">K6*(ROUNDDOWN(L6,0))*0.02</f>
        <v>0</v>
      </c>
      <c r="Q6" s="44">
        <f>IF(D6&gt;0,1,0)</f>
        <v>0</v>
      </c>
      <c r="R6" s="44">
        <f>IF(E6&gt;0,1,0)</f>
        <v>0</v>
      </c>
      <c r="S6" s="44">
        <f>IF(F6&gt;0,1,0)</f>
        <v>0</v>
      </c>
      <c r="T6" s="190"/>
    </row>
    <row r="7" spans="1:23" ht="31.7" customHeight="1" x14ac:dyDescent="0.2">
      <c r="A7" s="204"/>
      <c r="B7" s="205"/>
      <c r="C7" s="206"/>
      <c r="D7" s="207"/>
      <c r="E7" s="208"/>
      <c r="F7" s="209"/>
      <c r="G7" s="210"/>
      <c r="H7" s="211"/>
      <c r="I7" s="262"/>
      <c r="J7" s="263"/>
      <c r="K7" s="212"/>
      <c r="L7" s="213"/>
      <c r="O7" s="40">
        <f t="shared" ref="O7:O22" si="1">IF(C7="genau 8 Stunden",5,IF(C7="8  bis unter 14 Stunden",5,IF(C7="14 bis unter 24 Stunden",10,IF(C7="24 Stunden",20,0))))</f>
        <v>0</v>
      </c>
      <c r="P7" s="41">
        <f t="shared" si="0"/>
        <v>0</v>
      </c>
      <c r="Q7" s="44">
        <f t="shared" ref="Q7:Q22" si="2">IF(D7&gt;0,1,0)</f>
        <v>0</v>
      </c>
      <c r="R7" s="44">
        <f t="shared" ref="R7:R22" si="3">IF(E7&gt;0,1,0)</f>
        <v>0</v>
      </c>
      <c r="S7" s="44">
        <f t="shared" ref="S7:S22" si="4">IF(F7&gt;0,1,0)</f>
        <v>0</v>
      </c>
      <c r="T7" s="190"/>
    </row>
    <row r="8" spans="1:23" ht="31.7" customHeight="1" x14ac:dyDescent="0.2">
      <c r="A8" s="204"/>
      <c r="B8" s="205"/>
      <c r="C8" s="206"/>
      <c r="D8" s="207"/>
      <c r="E8" s="208"/>
      <c r="F8" s="209"/>
      <c r="G8" s="214"/>
      <c r="H8" s="211"/>
      <c r="I8" s="262"/>
      <c r="J8" s="263"/>
      <c r="K8" s="212"/>
      <c r="L8" s="213"/>
      <c r="O8" s="40">
        <f t="shared" si="1"/>
        <v>0</v>
      </c>
      <c r="P8" s="41">
        <f t="shared" si="0"/>
        <v>0</v>
      </c>
      <c r="Q8" s="44">
        <f t="shared" si="2"/>
        <v>0</v>
      </c>
      <c r="R8" s="44">
        <f t="shared" si="3"/>
        <v>0</v>
      </c>
      <c r="S8" s="44">
        <f t="shared" si="4"/>
        <v>0</v>
      </c>
      <c r="T8" s="190"/>
    </row>
    <row r="9" spans="1:23" ht="31.7" customHeight="1" x14ac:dyDescent="0.2">
      <c r="A9" s="204"/>
      <c r="B9" s="205"/>
      <c r="C9" s="206"/>
      <c r="D9" s="207"/>
      <c r="E9" s="208"/>
      <c r="F9" s="209"/>
      <c r="G9" s="210"/>
      <c r="H9" s="211"/>
      <c r="I9" s="262"/>
      <c r="J9" s="263"/>
      <c r="K9" s="212"/>
      <c r="L9" s="213"/>
      <c r="N9" s="183"/>
      <c r="O9" s="40">
        <f t="shared" si="1"/>
        <v>0</v>
      </c>
      <c r="P9" s="41">
        <f t="shared" si="0"/>
        <v>0</v>
      </c>
      <c r="Q9" s="44">
        <f t="shared" si="2"/>
        <v>0</v>
      </c>
      <c r="R9" s="44">
        <f t="shared" si="3"/>
        <v>0</v>
      </c>
      <c r="S9" s="44">
        <f t="shared" si="4"/>
        <v>0</v>
      </c>
      <c r="T9" s="190"/>
    </row>
    <row r="10" spans="1:23" ht="31.7" customHeight="1" x14ac:dyDescent="0.2">
      <c r="A10" s="204"/>
      <c r="B10" s="205"/>
      <c r="C10" s="206"/>
      <c r="D10" s="207"/>
      <c r="E10" s="208"/>
      <c r="F10" s="209"/>
      <c r="G10" s="214"/>
      <c r="H10" s="211"/>
      <c r="I10" s="262"/>
      <c r="J10" s="263"/>
      <c r="K10" s="212"/>
      <c r="L10" s="213"/>
      <c r="N10" s="183"/>
      <c r="O10" s="40">
        <f t="shared" si="1"/>
        <v>0</v>
      </c>
      <c r="P10" s="41">
        <f t="shared" si="0"/>
        <v>0</v>
      </c>
      <c r="Q10" s="44">
        <f t="shared" si="2"/>
        <v>0</v>
      </c>
      <c r="R10" s="44">
        <f t="shared" si="3"/>
        <v>0</v>
      </c>
      <c r="S10" s="44">
        <f t="shared" si="4"/>
        <v>0</v>
      </c>
      <c r="T10" s="190"/>
      <c r="W10" s="191" t="s">
        <v>18</v>
      </c>
    </row>
    <row r="11" spans="1:23" ht="31.7" customHeight="1" x14ac:dyDescent="0.2">
      <c r="A11" s="204"/>
      <c r="B11" s="205"/>
      <c r="C11" s="206"/>
      <c r="D11" s="207"/>
      <c r="E11" s="208"/>
      <c r="F11" s="209"/>
      <c r="G11" s="214"/>
      <c r="H11" s="211"/>
      <c r="I11" s="262"/>
      <c r="J11" s="263"/>
      <c r="K11" s="212"/>
      <c r="L11" s="213"/>
      <c r="N11" s="183"/>
      <c r="O11" s="40">
        <f t="shared" si="1"/>
        <v>0</v>
      </c>
      <c r="P11" s="41">
        <f t="shared" si="0"/>
        <v>0</v>
      </c>
      <c r="Q11" s="44">
        <f t="shared" si="2"/>
        <v>0</v>
      </c>
      <c r="R11" s="44">
        <f t="shared" si="3"/>
        <v>0</v>
      </c>
      <c r="S11" s="44">
        <f t="shared" si="4"/>
        <v>0</v>
      </c>
      <c r="T11" s="190"/>
    </row>
    <row r="12" spans="1:23" ht="31.7" customHeight="1" x14ac:dyDescent="0.2">
      <c r="A12" s="204"/>
      <c r="B12" s="205"/>
      <c r="C12" s="206"/>
      <c r="D12" s="207"/>
      <c r="E12" s="208"/>
      <c r="F12" s="209"/>
      <c r="G12" s="214"/>
      <c r="H12" s="211"/>
      <c r="I12" s="262"/>
      <c r="J12" s="263"/>
      <c r="K12" s="212"/>
      <c r="L12" s="213"/>
      <c r="N12" s="183"/>
      <c r="O12" s="40">
        <f t="shared" si="1"/>
        <v>0</v>
      </c>
      <c r="P12" s="41">
        <f t="shared" si="0"/>
        <v>0</v>
      </c>
      <c r="Q12" s="44">
        <f t="shared" si="2"/>
        <v>0</v>
      </c>
      <c r="R12" s="44">
        <f t="shared" si="3"/>
        <v>0</v>
      </c>
      <c r="S12" s="44">
        <f t="shared" si="4"/>
        <v>0</v>
      </c>
      <c r="T12" s="190"/>
    </row>
    <row r="13" spans="1:23" ht="31.7" customHeight="1" x14ac:dyDescent="0.2">
      <c r="A13" s="204"/>
      <c r="B13" s="205"/>
      <c r="C13" s="206"/>
      <c r="D13" s="207"/>
      <c r="E13" s="208"/>
      <c r="F13" s="209"/>
      <c r="G13" s="214"/>
      <c r="H13" s="211"/>
      <c r="I13" s="262"/>
      <c r="J13" s="263"/>
      <c r="K13" s="212"/>
      <c r="L13" s="213"/>
      <c r="N13" s="183"/>
      <c r="O13" s="40">
        <f t="shared" si="1"/>
        <v>0</v>
      </c>
      <c r="P13" s="41">
        <f t="shared" si="0"/>
        <v>0</v>
      </c>
      <c r="Q13" s="44">
        <f t="shared" si="2"/>
        <v>0</v>
      </c>
      <c r="R13" s="44">
        <f t="shared" si="3"/>
        <v>0</v>
      </c>
      <c r="S13" s="44">
        <f t="shared" si="4"/>
        <v>0</v>
      </c>
      <c r="T13" s="190"/>
    </row>
    <row r="14" spans="1:23" ht="31.7" customHeight="1" x14ac:dyDescent="0.2">
      <c r="A14" s="204"/>
      <c r="B14" s="205"/>
      <c r="C14" s="206"/>
      <c r="D14" s="207"/>
      <c r="E14" s="208"/>
      <c r="F14" s="209"/>
      <c r="G14" s="214"/>
      <c r="H14" s="211"/>
      <c r="I14" s="262">
        <v>0</v>
      </c>
      <c r="J14" s="263"/>
      <c r="K14" s="212"/>
      <c r="L14" s="213"/>
      <c r="N14" s="183"/>
      <c r="O14" s="40">
        <f t="shared" si="1"/>
        <v>0</v>
      </c>
      <c r="P14" s="41">
        <f t="shared" si="0"/>
        <v>0</v>
      </c>
      <c r="Q14" s="44">
        <f t="shared" si="2"/>
        <v>0</v>
      </c>
      <c r="R14" s="44">
        <f t="shared" si="3"/>
        <v>0</v>
      </c>
      <c r="S14" s="44">
        <f t="shared" si="4"/>
        <v>0</v>
      </c>
      <c r="T14" s="190"/>
    </row>
    <row r="15" spans="1:23" ht="31.7" customHeight="1" x14ac:dyDescent="0.2">
      <c r="A15" s="204"/>
      <c r="B15" s="205"/>
      <c r="C15" s="206"/>
      <c r="D15" s="207"/>
      <c r="E15" s="208"/>
      <c r="F15" s="209"/>
      <c r="G15" s="214"/>
      <c r="H15" s="211"/>
      <c r="I15" s="262"/>
      <c r="J15" s="263"/>
      <c r="K15" s="212"/>
      <c r="L15" s="213"/>
      <c r="O15" s="40">
        <f t="shared" si="1"/>
        <v>0</v>
      </c>
      <c r="P15" s="41">
        <f t="shared" si="0"/>
        <v>0</v>
      </c>
      <c r="Q15" s="44">
        <f t="shared" si="2"/>
        <v>0</v>
      </c>
      <c r="R15" s="44">
        <f t="shared" si="3"/>
        <v>0</v>
      </c>
      <c r="S15" s="44">
        <f t="shared" si="4"/>
        <v>0</v>
      </c>
      <c r="T15" s="190"/>
    </row>
    <row r="16" spans="1:23" ht="31.7" customHeight="1" x14ac:dyDescent="0.2">
      <c r="A16" s="204"/>
      <c r="B16" s="205"/>
      <c r="C16" s="206"/>
      <c r="D16" s="207"/>
      <c r="E16" s="208"/>
      <c r="F16" s="209"/>
      <c r="G16" s="214"/>
      <c r="H16" s="211"/>
      <c r="I16" s="262"/>
      <c r="J16" s="263"/>
      <c r="K16" s="212"/>
      <c r="L16" s="213"/>
      <c r="O16" s="40">
        <f t="shared" si="1"/>
        <v>0</v>
      </c>
      <c r="P16" s="41">
        <f t="shared" si="0"/>
        <v>0</v>
      </c>
      <c r="Q16" s="44">
        <f t="shared" si="2"/>
        <v>0</v>
      </c>
      <c r="R16" s="44">
        <f t="shared" si="3"/>
        <v>0</v>
      </c>
      <c r="S16" s="44">
        <f t="shared" si="4"/>
        <v>0</v>
      </c>
      <c r="T16" s="190"/>
    </row>
    <row r="17" spans="1:20" ht="31.7" customHeight="1" x14ac:dyDescent="0.2">
      <c r="A17" s="204"/>
      <c r="B17" s="205"/>
      <c r="C17" s="206"/>
      <c r="D17" s="207"/>
      <c r="E17" s="208"/>
      <c r="F17" s="209"/>
      <c r="G17" s="214"/>
      <c r="H17" s="211"/>
      <c r="I17" s="262"/>
      <c r="J17" s="263"/>
      <c r="K17" s="212"/>
      <c r="L17" s="213"/>
      <c r="O17" s="40">
        <f t="shared" si="1"/>
        <v>0</v>
      </c>
      <c r="P17" s="41">
        <f t="shared" si="0"/>
        <v>0</v>
      </c>
      <c r="Q17" s="44">
        <f t="shared" si="2"/>
        <v>0</v>
      </c>
      <c r="R17" s="44">
        <f t="shared" si="3"/>
        <v>0</v>
      </c>
      <c r="S17" s="44">
        <f t="shared" si="4"/>
        <v>0</v>
      </c>
      <c r="T17" s="190"/>
    </row>
    <row r="18" spans="1:20" ht="31.7" customHeight="1" x14ac:dyDescent="0.2">
      <c r="A18" s="204"/>
      <c r="B18" s="205"/>
      <c r="C18" s="206"/>
      <c r="D18" s="207"/>
      <c r="E18" s="208"/>
      <c r="F18" s="209"/>
      <c r="G18" s="214"/>
      <c r="H18" s="211"/>
      <c r="I18" s="262"/>
      <c r="J18" s="263"/>
      <c r="K18" s="212"/>
      <c r="L18" s="213"/>
      <c r="O18" s="40">
        <f t="shared" si="1"/>
        <v>0</v>
      </c>
      <c r="P18" s="41">
        <f t="shared" si="0"/>
        <v>0</v>
      </c>
      <c r="Q18" s="44">
        <f t="shared" si="2"/>
        <v>0</v>
      </c>
      <c r="R18" s="44">
        <f t="shared" si="3"/>
        <v>0</v>
      </c>
      <c r="S18" s="44">
        <f t="shared" si="4"/>
        <v>0</v>
      </c>
      <c r="T18" s="190"/>
    </row>
    <row r="19" spans="1:20" ht="31.7" customHeight="1" x14ac:dyDescent="0.2">
      <c r="A19" s="204"/>
      <c r="B19" s="205"/>
      <c r="C19" s="206"/>
      <c r="D19" s="207"/>
      <c r="E19" s="208"/>
      <c r="F19" s="209"/>
      <c r="G19" s="214"/>
      <c r="H19" s="211"/>
      <c r="I19" s="262"/>
      <c r="J19" s="263"/>
      <c r="K19" s="212"/>
      <c r="L19" s="213"/>
      <c r="M19" s="18" t="s">
        <v>18</v>
      </c>
      <c r="O19" s="40">
        <f t="shared" si="1"/>
        <v>0</v>
      </c>
      <c r="P19" s="41">
        <f t="shared" si="0"/>
        <v>0</v>
      </c>
      <c r="Q19" s="44">
        <f t="shared" si="2"/>
        <v>0</v>
      </c>
      <c r="R19" s="44">
        <f t="shared" si="3"/>
        <v>0</v>
      </c>
      <c r="S19" s="44">
        <f t="shared" si="4"/>
        <v>0</v>
      </c>
      <c r="T19" s="190"/>
    </row>
    <row r="20" spans="1:20" ht="31.7" customHeight="1" x14ac:dyDescent="0.2">
      <c r="A20" s="204"/>
      <c r="B20" s="205"/>
      <c r="C20" s="206"/>
      <c r="D20" s="207"/>
      <c r="E20" s="208"/>
      <c r="F20" s="209"/>
      <c r="G20" s="214"/>
      <c r="H20" s="211"/>
      <c r="I20" s="262"/>
      <c r="J20" s="263"/>
      <c r="K20" s="212"/>
      <c r="L20" s="213"/>
      <c r="O20" s="40">
        <f t="shared" si="1"/>
        <v>0</v>
      </c>
      <c r="P20" s="41">
        <f t="shared" si="0"/>
        <v>0</v>
      </c>
      <c r="Q20" s="44">
        <f t="shared" si="2"/>
        <v>0</v>
      </c>
      <c r="R20" s="44">
        <f t="shared" si="3"/>
        <v>0</v>
      </c>
      <c r="S20" s="44">
        <f t="shared" si="4"/>
        <v>0</v>
      </c>
    </row>
    <row r="21" spans="1:20" ht="31.7" customHeight="1" x14ac:dyDescent="0.2">
      <c r="A21" s="204"/>
      <c r="B21" s="205"/>
      <c r="C21" s="206"/>
      <c r="D21" s="207"/>
      <c r="E21" s="208"/>
      <c r="F21" s="209"/>
      <c r="G21" s="214"/>
      <c r="H21" s="211"/>
      <c r="I21" s="262"/>
      <c r="J21" s="263"/>
      <c r="K21" s="212"/>
      <c r="L21" s="213"/>
      <c r="O21" s="40">
        <f t="shared" si="1"/>
        <v>0</v>
      </c>
      <c r="P21" s="41">
        <f t="shared" si="0"/>
        <v>0</v>
      </c>
      <c r="Q21" s="44">
        <f t="shared" si="2"/>
        <v>0</v>
      </c>
      <c r="R21" s="44">
        <f t="shared" si="3"/>
        <v>0</v>
      </c>
      <c r="S21" s="44">
        <f t="shared" si="4"/>
        <v>0</v>
      </c>
    </row>
    <row r="22" spans="1:20" ht="31.7" customHeight="1" thickBot="1" x14ac:dyDescent="0.25">
      <c r="A22" s="204"/>
      <c r="B22" s="205"/>
      <c r="C22" s="206"/>
      <c r="D22" s="257"/>
      <c r="E22" s="258"/>
      <c r="F22" s="259"/>
      <c r="G22" s="214"/>
      <c r="H22" s="211"/>
      <c r="I22" s="262"/>
      <c r="J22" s="263"/>
      <c r="K22" s="212"/>
      <c r="L22" s="213"/>
      <c r="O22" s="40">
        <f t="shared" si="1"/>
        <v>0</v>
      </c>
      <c r="P22" s="41">
        <f t="shared" si="0"/>
        <v>0</v>
      </c>
      <c r="Q22" s="44">
        <f t="shared" si="2"/>
        <v>0</v>
      </c>
      <c r="R22" s="44">
        <f t="shared" si="3"/>
        <v>0</v>
      </c>
      <c r="S22" s="44">
        <f t="shared" si="4"/>
        <v>0</v>
      </c>
    </row>
    <row r="23" spans="1:20" ht="12.75" customHeight="1" x14ac:dyDescent="0.2">
      <c r="A23" s="680" t="s">
        <v>119</v>
      </c>
      <c r="B23" s="681"/>
      <c r="C23" s="687">
        <f>COUNTIF(O6:O22,5)</f>
        <v>0</v>
      </c>
      <c r="D23" s="669" t="s">
        <v>141</v>
      </c>
      <c r="E23" s="670"/>
      <c r="F23" s="671"/>
      <c r="G23" s="20"/>
      <c r="H23" s="136"/>
      <c r="I23" s="48" t="s">
        <v>20</v>
      </c>
      <c r="J23" s="222">
        <f t="shared" ref="J23:J28" si="5">P23</f>
        <v>0</v>
      </c>
      <c r="K23" s="702" t="s">
        <v>124</v>
      </c>
      <c r="L23" s="704">
        <f>SUM(P6:P22)</f>
        <v>0</v>
      </c>
      <c r="O23" s="48" t="s">
        <v>20</v>
      </c>
      <c r="P23" s="27">
        <f>ROUNDDOWN(SUMIF(I6:I22,"Privat-Pkw ohne triftige Gründe",J6:J22),0)</f>
        <v>0</v>
      </c>
      <c r="Q23" s="45">
        <f>COUNTIF(Q6:Q22,1)</f>
        <v>0</v>
      </c>
      <c r="R23" s="45">
        <f>COUNTIF(R6:R22,1)</f>
        <v>0</v>
      </c>
      <c r="S23" s="45">
        <f>COUNTIF(S6:S22,1)</f>
        <v>0</v>
      </c>
    </row>
    <row r="24" spans="1:20" x14ac:dyDescent="0.2">
      <c r="A24" s="682"/>
      <c r="B24" s="683"/>
      <c r="C24" s="688"/>
      <c r="D24" s="119" t="s">
        <v>113</v>
      </c>
      <c r="E24" s="120" t="s">
        <v>114</v>
      </c>
      <c r="F24" s="121" t="s">
        <v>115</v>
      </c>
      <c r="G24" s="21"/>
      <c r="H24" s="22"/>
      <c r="I24" s="49" t="s">
        <v>21</v>
      </c>
      <c r="J24" s="223">
        <f t="shared" si="5"/>
        <v>0</v>
      </c>
      <c r="K24" s="703"/>
      <c r="L24" s="705"/>
      <c r="O24" s="49" t="s">
        <v>21</v>
      </c>
      <c r="P24" s="28">
        <f>ROUNDDOWN(SUMIF(I6:I22,"Privat-Pkw mit triftigen Gründen",J6:J22),0)</f>
        <v>0</v>
      </c>
      <c r="Q24" s="45">
        <f>COUNTIF(Q6:Q22,2)</f>
        <v>0</v>
      </c>
      <c r="R24" s="45">
        <f>COUNTIF(R6:R22,2)</f>
        <v>0</v>
      </c>
      <c r="S24" s="45">
        <f>COUNTIF(S6:S22,2)</f>
        <v>0</v>
      </c>
    </row>
    <row r="25" spans="1:20" x14ac:dyDescent="0.2">
      <c r="A25" s="684" t="s">
        <v>120</v>
      </c>
      <c r="B25" s="683"/>
      <c r="C25" s="734">
        <f>COUNTIF(O6:O22,10)</f>
        <v>0</v>
      </c>
      <c r="D25" s="672">
        <f>Q23</f>
        <v>0</v>
      </c>
      <c r="E25" s="674">
        <f>R23</f>
        <v>0</v>
      </c>
      <c r="F25" s="676">
        <f>S23</f>
        <v>0</v>
      </c>
      <c r="G25" s="21"/>
      <c r="H25" s="22"/>
      <c r="I25" s="49" t="s">
        <v>22</v>
      </c>
      <c r="J25" s="223">
        <f t="shared" si="5"/>
        <v>0</v>
      </c>
      <c r="K25" s="729"/>
      <c r="L25" s="731"/>
      <c r="O25" s="49" t="s">
        <v>22</v>
      </c>
      <c r="P25" s="28">
        <f>ROUNDDOWN(SUMIF(I6:I22,"anerkannter Privat-Pkw",J6:J22),0)</f>
        <v>0</v>
      </c>
    </row>
    <row r="26" spans="1:20" x14ac:dyDescent="0.2">
      <c r="A26" s="682"/>
      <c r="B26" s="683"/>
      <c r="C26" s="688"/>
      <c r="D26" s="673"/>
      <c r="E26" s="675"/>
      <c r="F26" s="677"/>
      <c r="G26" s="21"/>
      <c r="H26" s="22"/>
      <c r="I26" s="49" t="s">
        <v>23</v>
      </c>
      <c r="J26" s="223">
        <f t="shared" si="5"/>
        <v>0</v>
      </c>
      <c r="K26" s="730"/>
      <c r="L26" s="732"/>
      <c r="O26" s="49" t="s">
        <v>23</v>
      </c>
      <c r="P26" s="28">
        <f>ROUNDDOWN(SUMIF(I6:I22,"Privat-Motorrad ohne triftige Gründe",J6:J22),0)</f>
        <v>0</v>
      </c>
    </row>
    <row r="27" spans="1:20" x14ac:dyDescent="0.2">
      <c r="A27" s="684" t="s">
        <v>121</v>
      </c>
      <c r="B27" s="683"/>
      <c r="C27" s="734">
        <f>COUNTIF(O6:O22,20)</f>
        <v>0</v>
      </c>
      <c r="D27" s="216"/>
      <c r="E27" s="217"/>
      <c r="F27" s="218"/>
      <c r="G27" s="21"/>
      <c r="H27" s="22"/>
      <c r="I27" s="49" t="s">
        <v>24</v>
      </c>
      <c r="J27" s="223">
        <f t="shared" si="5"/>
        <v>0</v>
      </c>
      <c r="K27" s="730"/>
      <c r="L27" s="698"/>
      <c r="O27" s="49" t="s">
        <v>24</v>
      </c>
      <c r="P27" s="28">
        <f>ROUNDDOWN(SUMIF(I6:I22,"Privat-Motorrad mit triftigen Gründen",J6:J22),0)</f>
        <v>0</v>
      </c>
    </row>
    <row r="28" spans="1:20" x14ac:dyDescent="0.2">
      <c r="A28" s="725"/>
      <c r="B28" s="726"/>
      <c r="C28" s="735"/>
      <c r="D28" s="216"/>
      <c r="E28" s="217"/>
      <c r="F28" s="218"/>
      <c r="G28" s="21"/>
      <c r="H28" s="22"/>
      <c r="I28" s="243" t="s">
        <v>25</v>
      </c>
      <c r="J28" s="223">
        <f t="shared" si="5"/>
        <v>0</v>
      </c>
      <c r="K28" s="730"/>
      <c r="L28" s="698"/>
      <c r="O28" s="243" t="s">
        <v>25</v>
      </c>
      <c r="P28" s="28">
        <f>ROUNDDOWN(SUMIF(I6:I22,"Fahrrad",J6:J22),0)</f>
        <v>0</v>
      </c>
      <c r="Q28" s="717"/>
      <c r="R28" s="719"/>
    </row>
    <row r="29" spans="1:20" ht="13.5" thickBot="1" x14ac:dyDescent="0.25">
      <c r="A29" s="727"/>
      <c r="B29" s="728"/>
      <c r="C29" s="736"/>
      <c r="D29" s="219"/>
      <c r="E29" s="220"/>
      <c r="F29" s="221"/>
      <c r="G29" s="23"/>
      <c r="H29" s="24"/>
      <c r="I29" s="50" t="str">
        <f>IF(Behördenstammblatt!A24="ja",Behördenstammblatt!C8,"")</f>
        <v/>
      </c>
      <c r="J29" s="224">
        <f>ROUNDDOWN(P29,0)</f>
        <v>0</v>
      </c>
      <c r="K29" s="733"/>
      <c r="L29" s="699"/>
      <c r="O29" s="50" t="str">
        <f>IF(Behördenstammblatt!A24="ja",Behördenstammblatt!C8,"")</f>
        <v/>
      </c>
      <c r="P29" s="29">
        <f>ROUNDDOWN(IF(Behördenstammblatt!A24="ja",SUMIF(I6:I22,"anerkannter PKW der NPÄ's mit Zuschlag",J6:J22),0),0)</f>
        <v>0</v>
      </c>
      <c r="Q29" s="718"/>
      <c r="R29" s="720"/>
    </row>
    <row r="33" spans="5:9" ht="12.75" customHeight="1" x14ac:dyDescent="0.2"/>
    <row r="35" spans="5:9" ht="12.75" customHeight="1" x14ac:dyDescent="0.2"/>
    <row r="36" spans="5:9" x14ac:dyDescent="0.2">
      <c r="E36" s="18" t="s">
        <v>18</v>
      </c>
    </row>
    <row r="37" spans="5:9" ht="12.75" customHeight="1" x14ac:dyDescent="0.2">
      <c r="I37" s="191" t="s">
        <v>18</v>
      </c>
    </row>
    <row r="38" spans="5:9" x14ac:dyDescent="0.2">
      <c r="F38" s="191" t="s">
        <v>18</v>
      </c>
    </row>
  </sheetData>
  <sheetProtection password="DA8F" sheet="1" selectLockedCells="1"/>
  <mergeCells count="35">
    <mergeCell ref="Q28:Q29"/>
    <mergeCell ref="R28:R29"/>
    <mergeCell ref="M2:N2"/>
    <mergeCell ref="T2:U2"/>
    <mergeCell ref="A27:B29"/>
    <mergeCell ref="K25:K26"/>
    <mergeCell ref="L25:L26"/>
    <mergeCell ref="K27:K29"/>
    <mergeCell ref="C25:C26"/>
    <mergeCell ref="C27:C29"/>
    <mergeCell ref="L27:L29"/>
    <mergeCell ref="K4:L4"/>
    <mergeCell ref="K23:K24"/>
    <mergeCell ref="L23:L24"/>
    <mergeCell ref="D4:F4"/>
    <mergeCell ref="G4:G5"/>
    <mergeCell ref="H4:H5"/>
    <mergeCell ref="I4:I5"/>
    <mergeCell ref="J4:J5"/>
    <mergeCell ref="I2:L2"/>
    <mergeCell ref="C3:F3"/>
    <mergeCell ref="G3:H3"/>
    <mergeCell ref="I3:L3"/>
    <mergeCell ref="C2:F2"/>
    <mergeCell ref="G2:H2"/>
    <mergeCell ref="A1:F1"/>
    <mergeCell ref="D23:F23"/>
    <mergeCell ref="D25:D26"/>
    <mergeCell ref="E25:E26"/>
    <mergeCell ref="F25:F26"/>
    <mergeCell ref="A4:A5"/>
    <mergeCell ref="A23:B24"/>
    <mergeCell ref="A25:B26"/>
    <mergeCell ref="A2:B2"/>
    <mergeCell ref="C23:C24"/>
  </mergeCells>
  <phoneticPr fontId="6" type="noConversion"/>
  <conditionalFormatting sqref="I6:J22">
    <cfRule type="expression" dxfId="2" priority="1" stopIfTrue="1">
      <formula>$O$2=1</formula>
    </cfRule>
  </conditionalFormatting>
  <dataValidations xWindow="341" yWindow="561" count="8">
    <dataValidation type="list" allowBlank="1" showInputMessage="1" showErrorMessage="1" promptTitle="Reisedauer bei Dienstreisen" prompt="Bei mehreren Reisen zur Erledigung von Dienstgeschäften am auswärtigen Geschäftsort an einem Kalendertag, werden die Reisezeiten zusammengerechnet." sqref="C6:C22">
      <formula1>Reisedauer</formula1>
    </dataValidation>
    <dataValidation type="whole" allowBlank="1" showInputMessage="1" showErrorMessage="1" sqref="K6:K22">
      <formula1>0</formula1>
      <formula2>10</formula2>
    </dataValidation>
    <dataValidation allowBlank="1" showInputMessage="1" showErrorMessage="1" prompt="Erstattungsfähig sind nur ganze gefahrene Kilometer." sqref="J6:J22 L6:L22"/>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D6:D22">
      <formula1>Verpflegung</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E6:E22">
      <formula1>Mittag</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F6:F22">
      <formula1>Abendessen</formula1>
    </dataValidation>
    <dataValidation type="list" allowBlank="1" showInputMessage="1" showErrorMessage="1" sqref="I6:I14 I16:I22">
      <formula1>Beförderungsmittel</formula1>
    </dataValidation>
    <dataValidation type="list" allowBlank="1" showInputMessage="1" showErrorMessage="1" sqref="I15">
      <formula1>BeförderungsmittelNPÄ</formula1>
    </dataValidation>
  </dataValidations>
  <pageMargins left="0.15748031496062992" right="0.19685039370078741" top="0.35433070866141736" bottom="0.23622047244094491" header="0.15748031496062992" footer="0.15748031496062992"/>
  <pageSetup paperSize="9" scale="73" orientation="landscape" blackAndWhite="1" horizontalDpi="1200" verticalDpi="1200"/>
  <headerFooter alignWithMargins="0">
    <oddFooter>&amp;L&amp;"Arial,Kursiv"&amp;9Vordruck Stand: Januar 2021</oddFoot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7"/>
  <sheetViews>
    <sheetView showGridLines="0" showZeros="0" zoomScale="90" zoomScaleNormal="90" workbookViewId="0">
      <selection activeCell="A6" sqref="A6"/>
    </sheetView>
  </sheetViews>
  <sheetFormatPr baseColWidth="10" defaultColWidth="11.28515625" defaultRowHeight="12.75" x14ac:dyDescent="0.2"/>
  <cols>
    <col min="1" max="1" width="8.85546875" style="18" customWidth="1"/>
    <col min="2" max="2" width="11" style="18" bestFit="1" customWidth="1"/>
    <col min="3" max="3" width="14.7109375" style="18" customWidth="1"/>
    <col min="4" max="6" width="13" style="18" customWidth="1"/>
    <col min="7" max="7" width="33.85546875" style="18" customWidth="1"/>
    <col min="8" max="8" width="33" style="18" customWidth="1"/>
    <col min="9" max="9" width="27.7109375" style="18" customWidth="1"/>
    <col min="10" max="10" width="8.85546875" style="18" customWidth="1"/>
    <col min="11" max="11" width="11.85546875" style="18" customWidth="1"/>
    <col min="12" max="12" width="7.85546875" style="18" customWidth="1"/>
    <col min="13" max="14" width="11.28515625" style="18"/>
    <col min="15" max="15" width="11.28515625" style="18" hidden="1" customWidth="1"/>
    <col min="16" max="16" width="16" style="18" hidden="1" customWidth="1"/>
    <col min="17" max="18" width="11.28515625" style="18" hidden="1" customWidth="1"/>
    <col min="19" max="19" width="15.7109375" style="18" hidden="1" customWidth="1"/>
    <col min="20" max="16384" width="11.28515625" style="18"/>
  </cols>
  <sheetData>
    <row r="1" spans="1:21" ht="22.7" customHeight="1" x14ac:dyDescent="0.2">
      <c r="A1" s="667" t="s">
        <v>142</v>
      </c>
      <c r="B1" s="668"/>
      <c r="C1" s="668"/>
      <c r="D1" s="668"/>
      <c r="E1" s="668"/>
      <c r="F1" s="668"/>
      <c r="G1" s="215">
        <f>Reisekostenabrechnungen!P113</f>
        <v>0</v>
      </c>
      <c r="H1" s="225"/>
      <c r="I1" s="127"/>
      <c r="J1" s="25"/>
      <c r="K1" s="25" t="s">
        <v>95</v>
      </c>
      <c r="L1" s="143" t="s">
        <v>97</v>
      </c>
      <c r="R1" s="18" t="s">
        <v>18</v>
      </c>
    </row>
    <row r="2" spans="1:21" ht="30.75" customHeight="1" x14ac:dyDescent="0.2">
      <c r="A2" s="685">
        <f>Personenstammblatt!O6</f>
        <v>0</v>
      </c>
      <c r="B2" s="686"/>
      <c r="C2" s="696" t="str">
        <f>CONCATENATE(Personenstammblatt!J8," ,")</f>
        <v xml:space="preserve"> ,</v>
      </c>
      <c r="D2" s="696"/>
      <c r="E2" s="696"/>
      <c r="F2" s="696"/>
      <c r="G2" s="347">
        <f>Personenstammblatt!N8</f>
        <v>0</v>
      </c>
      <c r="H2" s="697"/>
      <c r="I2" s="737" t="str">
        <f>IF(Reisekostenabrechnungen!B18="Einzelaufstellung liegt in der Behörde vor","Einzelaufstellung zur Wegstreckenentschädigung liegt in der Behörde vor."," ")</f>
        <v xml:space="preserve"> </v>
      </c>
      <c r="J2" s="738"/>
      <c r="K2" s="738"/>
      <c r="L2" s="739"/>
      <c r="M2" s="721" t="str">
        <f>Personenstammblatt!D12</f>
        <v>Vordruck Stand:</v>
      </c>
      <c r="N2" s="722"/>
      <c r="O2" s="113">
        <f>IF(I2="Einzelaufstellung zur Wegstreckenentschädigung liegt in der Behörde vor.",1,0)</f>
        <v>0</v>
      </c>
      <c r="T2" s="723" t="str">
        <f>Personenstammblatt!I12</f>
        <v>Januar 2021</v>
      </c>
      <c r="U2" s="724"/>
    </row>
    <row r="3" spans="1:21" s="140" customFormat="1" ht="21.75" customHeight="1" x14ac:dyDescent="0.2">
      <c r="A3" s="138"/>
      <c r="B3" s="139"/>
      <c r="C3" s="749" t="s">
        <v>116</v>
      </c>
      <c r="D3" s="749"/>
      <c r="E3" s="749"/>
      <c r="F3" s="749"/>
      <c r="G3" s="749" t="s">
        <v>117</v>
      </c>
      <c r="H3" s="749"/>
      <c r="I3" s="750" t="s">
        <v>118</v>
      </c>
      <c r="J3" s="693"/>
      <c r="K3" s="693"/>
      <c r="L3" s="695"/>
    </row>
    <row r="4" spans="1:21" ht="27" customHeight="1" x14ac:dyDescent="0.2">
      <c r="A4" s="678" t="s">
        <v>148</v>
      </c>
      <c r="B4" s="147" t="s">
        <v>147</v>
      </c>
      <c r="C4" s="149" t="s">
        <v>83</v>
      </c>
      <c r="D4" s="706" t="s">
        <v>199</v>
      </c>
      <c r="E4" s="741"/>
      <c r="F4" s="742"/>
      <c r="G4" s="740" t="s">
        <v>149</v>
      </c>
      <c r="H4" s="711" t="s">
        <v>150</v>
      </c>
      <c r="I4" s="713" t="s">
        <v>84</v>
      </c>
      <c r="J4" s="715" t="s">
        <v>5</v>
      </c>
      <c r="K4" s="700" t="s">
        <v>124</v>
      </c>
      <c r="L4" s="701"/>
    </row>
    <row r="5" spans="1:21" ht="25.5" x14ac:dyDescent="0.2">
      <c r="A5" s="679"/>
      <c r="B5" s="137"/>
      <c r="C5" s="148"/>
      <c r="D5" s="131" t="s">
        <v>113</v>
      </c>
      <c r="E5" s="128" t="s">
        <v>114</v>
      </c>
      <c r="F5" s="132" t="s">
        <v>115</v>
      </c>
      <c r="G5" s="714"/>
      <c r="H5" s="712"/>
      <c r="I5" s="714"/>
      <c r="J5" s="716"/>
      <c r="K5" s="129" t="s">
        <v>27</v>
      </c>
      <c r="L5" s="130" t="s">
        <v>5</v>
      </c>
      <c r="O5" s="43" t="s">
        <v>137</v>
      </c>
      <c r="P5" s="43" t="s">
        <v>124</v>
      </c>
      <c r="Q5" s="43" t="s">
        <v>138</v>
      </c>
      <c r="R5" s="43" t="s">
        <v>139</v>
      </c>
      <c r="S5" s="43" t="s">
        <v>140</v>
      </c>
    </row>
    <row r="6" spans="1:21" ht="31.7" customHeight="1" x14ac:dyDescent="0.2">
      <c r="A6" s="194"/>
      <c r="B6" s="195"/>
      <c r="C6" s="196"/>
      <c r="D6" s="197"/>
      <c r="E6" s="198"/>
      <c r="F6" s="199"/>
      <c r="G6" s="226"/>
      <c r="H6" s="201"/>
      <c r="I6" s="260"/>
      <c r="J6" s="261"/>
      <c r="K6" s="202"/>
      <c r="L6" s="203"/>
      <c r="O6" s="40">
        <f>IF(C6="genau 8 Stunden",5,IF(C6="8  bis unter 14 Stunden",5,IF(C6="14 bis unter 24 Stunden",10,IF(C6="24 Stunden",20,0))))</f>
        <v>0</v>
      </c>
      <c r="P6" s="41">
        <f>K6*(ROUNDDOWN(L6,0))*0.02</f>
        <v>0</v>
      </c>
      <c r="Q6" s="44">
        <f>IF(D6&gt;0,1,0)</f>
        <v>0</v>
      </c>
      <c r="R6" s="44">
        <f>IF(E6&gt;0,1,0)</f>
        <v>0</v>
      </c>
      <c r="S6" s="44">
        <f>IF(F6&gt;0,1,0)</f>
        <v>0</v>
      </c>
    </row>
    <row r="7" spans="1:21" ht="31.7" customHeight="1" x14ac:dyDescent="0.2">
      <c r="A7" s="204"/>
      <c r="B7" s="205"/>
      <c r="C7" s="206"/>
      <c r="D7" s="207"/>
      <c r="E7" s="208"/>
      <c r="F7" s="209"/>
      <c r="G7" s="227"/>
      <c r="H7" s="211"/>
      <c r="I7" s="262"/>
      <c r="J7" s="263"/>
      <c r="K7" s="212"/>
      <c r="L7" s="213"/>
      <c r="O7" s="40">
        <f t="shared" ref="O7:O22" si="0">IF(C7="genau 8 Stunden",5,IF(C7="8  bis unter 14 Stunden",5,IF(C7="14 bis unter 24 Stunden",10,IF(C7="24 Stunden",20,0))))</f>
        <v>0</v>
      </c>
      <c r="P7" s="41">
        <f t="shared" ref="P7:P22" si="1">K7*(ROUNDDOWN(L7,0))*0.02</f>
        <v>0</v>
      </c>
      <c r="Q7" s="44">
        <f t="shared" ref="Q7:Q22" si="2">IF(D7&gt;0,1,0)</f>
        <v>0</v>
      </c>
      <c r="R7" s="44">
        <f t="shared" ref="R7:R22" si="3">IF(E7&gt;0,1,0)</f>
        <v>0</v>
      </c>
      <c r="S7" s="44">
        <f t="shared" ref="S7:S22" si="4">IF(F7&gt;0,1,0)</f>
        <v>0</v>
      </c>
    </row>
    <row r="8" spans="1:21" ht="31.7" customHeight="1" x14ac:dyDescent="0.2">
      <c r="A8" s="204"/>
      <c r="B8" s="205"/>
      <c r="C8" s="206"/>
      <c r="D8" s="207"/>
      <c r="E8" s="208"/>
      <c r="F8" s="209"/>
      <c r="G8" s="227"/>
      <c r="H8" s="211"/>
      <c r="I8" s="262"/>
      <c r="J8" s="263"/>
      <c r="K8" s="212"/>
      <c r="L8" s="213"/>
      <c r="O8" s="40">
        <f t="shared" si="0"/>
        <v>0</v>
      </c>
      <c r="P8" s="41">
        <f t="shared" si="1"/>
        <v>0</v>
      </c>
      <c r="Q8" s="44">
        <f t="shared" si="2"/>
        <v>0</v>
      </c>
      <c r="R8" s="44">
        <f t="shared" si="3"/>
        <v>0</v>
      </c>
      <c r="S8" s="44">
        <f t="shared" si="4"/>
        <v>0</v>
      </c>
    </row>
    <row r="9" spans="1:21" ht="31.7" customHeight="1" x14ac:dyDescent="0.2">
      <c r="A9" s="204"/>
      <c r="B9" s="205"/>
      <c r="C9" s="206"/>
      <c r="D9" s="207"/>
      <c r="E9" s="208"/>
      <c r="F9" s="209"/>
      <c r="G9" s="227"/>
      <c r="H9" s="211"/>
      <c r="I9" s="262"/>
      <c r="J9" s="263"/>
      <c r="K9" s="212"/>
      <c r="L9" s="213"/>
      <c r="O9" s="40">
        <f t="shared" si="0"/>
        <v>0</v>
      </c>
      <c r="P9" s="41">
        <f t="shared" si="1"/>
        <v>0</v>
      </c>
      <c r="Q9" s="44">
        <f t="shared" si="2"/>
        <v>0</v>
      </c>
      <c r="R9" s="44">
        <f t="shared" si="3"/>
        <v>0</v>
      </c>
      <c r="S9" s="44">
        <f t="shared" si="4"/>
        <v>0</v>
      </c>
    </row>
    <row r="10" spans="1:21" ht="31.7" customHeight="1" x14ac:dyDescent="0.2">
      <c r="A10" s="204"/>
      <c r="B10" s="205"/>
      <c r="C10" s="206"/>
      <c r="D10" s="207"/>
      <c r="E10" s="208"/>
      <c r="F10" s="209"/>
      <c r="G10" s="227"/>
      <c r="H10" s="211"/>
      <c r="I10" s="262"/>
      <c r="J10" s="263"/>
      <c r="K10" s="212"/>
      <c r="L10" s="213"/>
      <c r="O10" s="40">
        <f t="shared" si="0"/>
        <v>0</v>
      </c>
      <c r="P10" s="41">
        <f t="shared" si="1"/>
        <v>0</v>
      </c>
      <c r="Q10" s="44">
        <f t="shared" si="2"/>
        <v>0</v>
      </c>
      <c r="R10" s="44">
        <f t="shared" si="3"/>
        <v>0</v>
      </c>
      <c r="S10" s="44">
        <f t="shared" si="4"/>
        <v>0</v>
      </c>
    </row>
    <row r="11" spans="1:21" ht="31.7" customHeight="1" x14ac:dyDescent="0.2">
      <c r="A11" s="204"/>
      <c r="B11" s="205"/>
      <c r="C11" s="206"/>
      <c r="D11" s="207"/>
      <c r="E11" s="208"/>
      <c r="F11" s="209"/>
      <c r="G11" s="227"/>
      <c r="H11" s="211"/>
      <c r="I11" s="262"/>
      <c r="J11" s="263"/>
      <c r="K11" s="212"/>
      <c r="L11" s="213"/>
      <c r="O11" s="40">
        <f t="shared" si="0"/>
        <v>0</v>
      </c>
      <c r="P11" s="41">
        <f t="shared" si="1"/>
        <v>0</v>
      </c>
      <c r="Q11" s="44">
        <f t="shared" si="2"/>
        <v>0</v>
      </c>
      <c r="R11" s="44">
        <f t="shared" si="3"/>
        <v>0</v>
      </c>
      <c r="S11" s="44">
        <f t="shared" si="4"/>
        <v>0</v>
      </c>
    </row>
    <row r="12" spans="1:21" ht="31.7" customHeight="1" x14ac:dyDescent="0.2">
      <c r="A12" s="204"/>
      <c r="B12" s="205"/>
      <c r="C12" s="206"/>
      <c r="D12" s="207"/>
      <c r="E12" s="208"/>
      <c r="F12" s="209"/>
      <c r="G12" s="227"/>
      <c r="H12" s="211"/>
      <c r="I12" s="262"/>
      <c r="J12" s="263"/>
      <c r="K12" s="212"/>
      <c r="L12" s="213"/>
      <c r="O12" s="40">
        <f t="shared" si="0"/>
        <v>0</v>
      </c>
      <c r="P12" s="41">
        <f t="shared" si="1"/>
        <v>0</v>
      </c>
      <c r="Q12" s="44">
        <f t="shared" si="2"/>
        <v>0</v>
      </c>
      <c r="R12" s="44">
        <f t="shared" si="3"/>
        <v>0</v>
      </c>
      <c r="S12" s="44">
        <f t="shared" si="4"/>
        <v>0</v>
      </c>
    </row>
    <row r="13" spans="1:21" ht="31.7" customHeight="1" x14ac:dyDescent="0.2">
      <c r="A13" s="204"/>
      <c r="B13" s="205"/>
      <c r="C13" s="206"/>
      <c r="D13" s="207"/>
      <c r="E13" s="208"/>
      <c r="F13" s="209"/>
      <c r="G13" s="227"/>
      <c r="H13" s="211"/>
      <c r="I13" s="262"/>
      <c r="J13" s="263"/>
      <c r="K13" s="212"/>
      <c r="L13" s="213"/>
      <c r="O13" s="40">
        <f t="shared" si="0"/>
        <v>0</v>
      </c>
      <c r="P13" s="41">
        <f t="shared" si="1"/>
        <v>0</v>
      </c>
      <c r="Q13" s="44">
        <f t="shared" si="2"/>
        <v>0</v>
      </c>
      <c r="R13" s="44">
        <f t="shared" si="3"/>
        <v>0</v>
      </c>
      <c r="S13" s="44">
        <f t="shared" si="4"/>
        <v>0</v>
      </c>
    </row>
    <row r="14" spans="1:21" ht="31.7" customHeight="1" x14ac:dyDescent="0.2">
      <c r="A14" s="204"/>
      <c r="B14" s="205"/>
      <c r="C14" s="206"/>
      <c r="D14" s="207"/>
      <c r="E14" s="208"/>
      <c r="F14" s="209"/>
      <c r="G14" s="227"/>
      <c r="H14" s="211"/>
      <c r="I14" s="262"/>
      <c r="J14" s="263"/>
      <c r="K14" s="212"/>
      <c r="L14" s="213"/>
      <c r="O14" s="40">
        <f t="shared" si="0"/>
        <v>0</v>
      </c>
      <c r="P14" s="41">
        <f t="shared" si="1"/>
        <v>0</v>
      </c>
      <c r="Q14" s="44">
        <f t="shared" si="2"/>
        <v>0</v>
      </c>
      <c r="R14" s="44">
        <f t="shared" si="3"/>
        <v>0</v>
      </c>
      <c r="S14" s="44">
        <f t="shared" si="4"/>
        <v>0</v>
      </c>
    </row>
    <row r="15" spans="1:21" ht="31.7" customHeight="1" x14ac:dyDescent="0.2">
      <c r="A15" s="204"/>
      <c r="B15" s="205"/>
      <c r="C15" s="206"/>
      <c r="D15" s="207"/>
      <c r="E15" s="208"/>
      <c r="F15" s="209"/>
      <c r="G15" s="227"/>
      <c r="H15" s="211"/>
      <c r="I15" s="262"/>
      <c r="J15" s="263"/>
      <c r="K15" s="212"/>
      <c r="L15" s="213"/>
      <c r="O15" s="40">
        <f t="shared" si="0"/>
        <v>0</v>
      </c>
      <c r="P15" s="41">
        <f t="shared" si="1"/>
        <v>0</v>
      </c>
      <c r="Q15" s="44">
        <f t="shared" si="2"/>
        <v>0</v>
      </c>
      <c r="R15" s="44">
        <f t="shared" si="3"/>
        <v>0</v>
      </c>
      <c r="S15" s="44">
        <f t="shared" si="4"/>
        <v>0</v>
      </c>
    </row>
    <row r="16" spans="1:21" ht="31.7" customHeight="1" x14ac:dyDescent="0.2">
      <c r="A16" s="204"/>
      <c r="B16" s="205"/>
      <c r="C16" s="206"/>
      <c r="D16" s="207"/>
      <c r="E16" s="208"/>
      <c r="F16" s="209"/>
      <c r="G16" s="227"/>
      <c r="H16" s="211"/>
      <c r="I16" s="262"/>
      <c r="J16" s="263"/>
      <c r="K16" s="212"/>
      <c r="L16" s="213"/>
      <c r="O16" s="40">
        <f t="shared" si="0"/>
        <v>0</v>
      </c>
      <c r="P16" s="41">
        <f t="shared" si="1"/>
        <v>0</v>
      </c>
      <c r="Q16" s="44">
        <f t="shared" si="2"/>
        <v>0</v>
      </c>
      <c r="R16" s="44">
        <f t="shared" si="3"/>
        <v>0</v>
      </c>
      <c r="S16" s="44">
        <f t="shared" si="4"/>
        <v>0</v>
      </c>
    </row>
    <row r="17" spans="1:19" ht="31.7" customHeight="1" x14ac:dyDescent="0.2">
      <c r="A17" s="204"/>
      <c r="B17" s="205"/>
      <c r="C17" s="206"/>
      <c r="D17" s="207"/>
      <c r="E17" s="208"/>
      <c r="F17" s="209"/>
      <c r="G17" s="227"/>
      <c r="H17" s="211"/>
      <c r="I17" s="262"/>
      <c r="J17" s="263"/>
      <c r="K17" s="212"/>
      <c r="L17" s="213"/>
      <c r="O17" s="40">
        <f t="shared" si="0"/>
        <v>0</v>
      </c>
      <c r="P17" s="41">
        <f t="shared" si="1"/>
        <v>0</v>
      </c>
      <c r="Q17" s="44">
        <f t="shared" si="2"/>
        <v>0</v>
      </c>
      <c r="R17" s="44">
        <f t="shared" si="3"/>
        <v>0</v>
      </c>
      <c r="S17" s="44">
        <f t="shared" si="4"/>
        <v>0</v>
      </c>
    </row>
    <row r="18" spans="1:19" ht="31.7" customHeight="1" x14ac:dyDescent="0.2">
      <c r="A18" s="204"/>
      <c r="B18" s="205"/>
      <c r="C18" s="206"/>
      <c r="D18" s="207"/>
      <c r="E18" s="208"/>
      <c r="F18" s="209"/>
      <c r="G18" s="227"/>
      <c r="H18" s="211"/>
      <c r="I18" s="262"/>
      <c r="J18" s="263"/>
      <c r="K18" s="212"/>
      <c r="L18" s="213"/>
      <c r="O18" s="40">
        <f t="shared" si="0"/>
        <v>0</v>
      </c>
      <c r="P18" s="41">
        <f t="shared" si="1"/>
        <v>0</v>
      </c>
      <c r="Q18" s="44">
        <f t="shared" si="2"/>
        <v>0</v>
      </c>
      <c r="R18" s="44">
        <f t="shared" si="3"/>
        <v>0</v>
      </c>
      <c r="S18" s="44">
        <f t="shared" si="4"/>
        <v>0</v>
      </c>
    </row>
    <row r="19" spans="1:19" ht="31.7" customHeight="1" x14ac:dyDescent="0.2">
      <c r="A19" s="204"/>
      <c r="B19" s="205"/>
      <c r="C19" s="206"/>
      <c r="D19" s="207"/>
      <c r="E19" s="208"/>
      <c r="F19" s="209"/>
      <c r="G19" s="227"/>
      <c r="H19" s="211"/>
      <c r="I19" s="262"/>
      <c r="J19" s="263"/>
      <c r="K19" s="212"/>
      <c r="L19" s="213"/>
      <c r="O19" s="40">
        <f t="shared" si="0"/>
        <v>0</v>
      </c>
      <c r="P19" s="41">
        <f t="shared" si="1"/>
        <v>0</v>
      </c>
      <c r="Q19" s="44">
        <f t="shared" si="2"/>
        <v>0</v>
      </c>
      <c r="R19" s="44">
        <f t="shared" si="3"/>
        <v>0</v>
      </c>
      <c r="S19" s="44">
        <f t="shared" si="4"/>
        <v>0</v>
      </c>
    </row>
    <row r="20" spans="1:19" ht="31.7" customHeight="1" x14ac:dyDescent="0.2">
      <c r="A20" s="204"/>
      <c r="B20" s="205"/>
      <c r="C20" s="206"/>
      <c r="D20" s="207"/>
      <c r="E20" s="208"/>
      <c r="F20" s="209"/>
      <c r="G20" s="227"/>
      <c r="H20" s="211"/>
      <c r="I20" s="262"/>
      <c r="J20" s="263"/>
      <c r="K20" s="212"/>
      <c r="L20" s="213"/>
      <c r="O20" s="40">
        <f t="shared" si="0"/>
        <v>0</v>
      </c>
      <c r="P20" s="41">
        <f t="shared" si="1"/>
        <v>0</v>
      </c>
      <c r="Q20" s="44">
        <f t="shared" si="2"/>
        <v>0</v>
      </c>
      <c r="R20" s="44">
        <f t="shared" si="3"/>
        <v>0</v>
      </c>
      <c r="S20" s="44">
        <f t="shared" si="4"/>
        <v>0</v>
      </c>
    </row>
    <row r="21" spans="1:19" ht="31.7" customHeight="1" x14ac:dyDescent="0.2">
      <c r="A21" s="204"/>
      <c r="B21" s="205"/>
      <c r="C21" s="206"/>
      <c r="D21" s="207"/>
      <c r="E21" s="208"/>
      <c r="F21" s="209"/>
      <c r="G21" s="227"/>
      <c r="H21" s="211"/>
      <c r="I21" s="262"/>
      <c r="J21" s="263"/>
      <c r="K21" s="212"/>
      <c r="L21" s="213"/>
      <c r="O21" s="40">
        <f t="shared" si="0"/>
        <v>0</v>
      </c>
      <c r="P21" s="41">
        <f t="shared" si="1"/>
        <v>0</v>
      </c>
      <c r="Q21" s="44">
        <f t="shared" si="2"/>
        <v>0</v>
      </c>
      <c r="R21" s="44">
        <f t="shared" si="3"/>
        <v>0</v>
      </c>
      <c r="S21" s="44">
        <f t="shared" si="4"/>
        <v>0</v>
      </c>
    </row>
    <row r="22" spans="1:19" ht="31.7" customHeight="1" thickBot="1" x14ac:dyDescent="0.25">
      <c r="A22" s="204"/>
      <c r="B22" s="205"/>
      <c r="C22" s="206"/>
      <c r="D22" s="257"/>
      <c r="E22" s="258"/>
      <c r="F22" s="259"/>
      <c r="G22" s="227"/>
      <c r="H22" s="211"/>
      <c r="I22" s="262"/>
      <c r="J22" s="263"/>
      <c r="K22" s="212"/>
      <c r="L22" s="213"/>
      <c r="O22" s="40">
        <f t="shared" si="0"/>
        <v>0</v>
      </c>
      <c r="P22" s="41">
        <f t="shared" si="1"/>
        <v>0</v>
      </c>
      <c r="Q22" s="44">
        <f t="shared" si="2"/>
        <v>0</v>
      </c>
      <c r="R22" s="44">
        <f t="shared" si="3"/>
        <v>0</v>
      </c>
      <c r="S22" s="44">
        <f t="shared" si="4"/>
        <v>0</v>
      </c>
    </row>
    <row r="23" spans="1:19" ht="12.75" customHeight="1" x14ac:dyDescent="0.2">
      <c r="A23" s="680" t="s">
        <v>119</v>
      </c>
      <c r="B23" s="681"/>
      <c r="C23" s="687">
        <f>COUNTIF(O6:O22,5)+SUM(Einzelaufstellung1!C23)</f>
        <v>0</v>
      </c>
      <c r="D23" s="743" t="s">
        <v>141</v>
      </c>
      <c r="E23" s="744"/>
      <c r="F23" s="745"/>
      <c r="G23" s="20"/>
      <c r="H23" s="39"/>
      <c r="I23" s="48" t="s">
        <v>20</v>
      </c>
      <c r="J23" s="222">
        <f t="shared" ref="J23:J29" si="5">P23</f>
        <v>0</v>
      </c>
      <c r="K23" s="702" t="s">
        <v>124</v>
      </c>
      <c r="L23" s="704">
        <f>SUM(P6:P22)+SUM(Einzelaufstellung1!L23)</f>
        <v>0</v>
      </c>
      <c r="O23" s="48" t="s">
        <v>20</v>
      </c>
      <c r="P23" s="27">
        <f>ROUNDDOWN(SUMIF(I6:I22,"Privat-Pkw ohne triftige Gründe",J6:J22),0)+SUM(Einzelaufstellung1!P23)</f>
        <v>0</v>
      </c>
      <c r="Q23" s="45">
        <f>COUNTIF(Q6:Q22,1)+SUM(Einzelaufstellung1!Q23)</f>
        <v>0</v>
      </c>
      <c r="R23" s="45">
        <f>COUNTIF(R6:R22,1)+SUM(Einzelaufstellung1!R23)</f>
        <v>0</v>
      </c>
      <c r="S23" s="45">
        <f>COUNTIF(S6:S22,1)+SUM(Einzelaufstellung1!S23)</f>
        <v>0</v>
      </c>
    </row>
    <row r="24" spans="1:19" x14ac:dyDescent="0.2">
      <c r="A24" s="682"/>
      <c r="B24" s="683"/>
      <c r="C24" s="688"/>
      <c r="D24" s="119" t="s">
        <v>113</v>
      </c>
      <c r="E24" s="120" t="s">
        <v>114</v>
      </c>
      <c r="F24" s="121" t="s">
        <v>115</v>
      </c>
      <c r="G24" s="21"/>
      <c r="H24" s="22"/>
      <c r="I24" s="49" t="s">
        <v>21</v>
      </c>
      <c r="J24" s="223">
        <f t="shared" si="5"/>
        <v>0</v>
      </c>
      <c r="K24" s="703"/>
      <c r="L24" s="705"/>
      <c r="O24" s="49" t="s">
        <v>21</v>
      </c>
      <c r="P24" s="28">
        <f>ROUNDDOWN(SUMIF(I6:I22,"Privat-Pkw mit triftigen Gründen",J6:J22),0)+SUM(Einzelaufstellung1!P24)</f>
        <v>0</v>
      </c>
      <c r="Q24" s="45">
        <f>COUNTIF(Q6:Q22,2)+SUM(Einzelaufstellung1!Q24)</f>
        <v>0</v>
      </c>
      <c r="R24" s="45">
        <f>COUNTIF(R6:R22,2)+SUM(Einzelaufstellung1!R24)</f>
        <v>0</v>
      </c>
      <c r="S24" s="45">
        <f>COUNTIF(S6:S22,2)+SUM(Einzelaufstellung1!S24)</f>
        <v>0</v>
      </c>
    </row>
    <row r="25" spans="1:19" x14ac:dyDescent="0.2">
      <c r="A25" s="684" t="s">
        <v>120</v>
      </c>
      <c r="B25" s="683"/>
      <c r="C25" s="734">
        <f>COUNTIF(O6:O22,10)+SUM(Einzelaufstellung1!C25)</f>
        <v>0</v>
      </c>
      <c r="D25" s="746">
        <f>Q23</f>
        <v>0</v>
      </c>
      <c r="E25" s="747">
        <f>R23</f>
        <v>0</v>
      </c>
      <c r="F25" s="748">
        <f>S23</f>
        <v>0</v>
      </c>
      <c r="G25" s="21"/>
      <c r="H25" s="22"/>
      <c r="I25" s="49" t="s">
        <v>22</v>
      </c>
      <c r="J25" s="223">
        <f t="shared" si="5"/>
        <v>0</v>
      </c>
      <c r="K25" s="729"/>
      <c r="L25" s="731"/>
      <c r="O25" s="49" t="s">
        <v>22</v>
      </c>
      <c r="P25" s="28">
        <f>ROUNDDOWN(SUMIF(I6:I22,"anerkannter Privat-Pkw",J6:J22),0)+SUM(Einzelaufstellung1!P25)</f>
        <v>0</v>
      </c>
    </row>
    <row r="26" spans="1:19" x14ac:dyDescent="0.2">
      <c r="A26" s="682"/>
      <c r="B26" s="683"/>
      <c r="C26" s="688"/>
      <c r="D26" s="746"/>
      <c r="E26" s="747"/>
      <c r="F26" s="748"/>
      <c r="G26" s="21"/>
      <c r="H26" s="22"/>
      <c r="I26" s="49" t="s">
        <v>23</v>
      </c>
      <c r="J26" s="223">
        <f t="shared" si="5"/>
        <v>0</v>
      </c>
      <c r="K26" s="730"/>
      <c r="L26" s="732"/>
      <c r="O26" s="49" t="s">
        <v>23</v>
      </c>
      <c r="P26" s="28">
        <f>ROUNDDOWN(SUMIF(I6:I22,"Privat-Motorrad ohne triftige Gründe",J6:J22),0)+SUM(Einzelaufstellung1!P26)</f>
        <v>0</v>
      </c>
    </row>
    <row r="27" spans="1:19" x14ac:dyDescent="0.2">
      <c r="A27" s="684" t="s">
        <v>121</v>
      </c>
      <c r="B27" s="683"/>
      <c r="C27" s="734">
        <f>COUNTIF(O6:O22,20)+SUM(Einzelaufstellung1!C27)</f>
        <v>0</v>
      </c>
      <c r="D27" s="117"/>
      <c r="E27" s="21"/>
      <c r="F27" s="22"/>
      <c r="G27" s="21"/>
      <c r="H27" s="22"/>
      <c r="I27" s="49" t="s">
        <v>24</v>
      </c>
      <c r="J27" s="223">
        <f t="shared" si="5"/>
        <v>0</v>
      </c>
      <c r="K27" s="730"/>
      <c r="L27" s="698"/>
      <c r="O27" s="49" t="s">
        <v>24</v>
      </c>
      <c r="P27" s="28">
        <f>ROUNDDOWN(SUMIF(I6:I22,"Privat-Motorrad mit triftigen Gründen",J6:J22),0)+SUM(Einzelaufstellung1!P27)</f>
        <v>0</v>
      </c>
    </row>
    <row r="28" spans="1:19" x14ac:dyDescent="0.2">
      <c r="A28" s="725"/>
      <c r="B28" s="726"/>
      <c r="C28" s="735"/>
      <c r="D28" s="117"/>
      <c r="E28" s="21"/>
      <c r="F28" s="22"/>
      <c r="G28" s="21"/>
      <c r="H28" s="22"/>
      <c r="I28" s="243" t="s">
        <v>25</v>
      </c>
      <c r="J28" s="223">
        <f t="shared" si="5"/>
        <v>0</v>
      </c>
      <c r="K28" s="730"/>
      <c r="L28" s="698"/>
      <c r="O28" s="243" t="s">
        <v>25</v>
      </c>
      <c r="P28" s="28">
        <f>ROUNDDOWN(SUMIF(I6:I22,"Fahrrad",J6:J22),0)+SUM(Einzelaufstellung1!P28)</f>
        <v>0</v>
      </c>
      <c r="Q28" s="717"/>
      <c r="R28" s="719"/>
    </row>
    <row r="29" spans="1:19" ht="13.5" thickBot="1" x14ac:dyDescent="0.25">
      <c r="A29" s="727"/>
      <c r="B29" s="728"/>
      <c r="C29" s="736"/>
      <c r="D29" s="118"/>
      <c r="E29" s="23"/>
      <c r="F29" s="24"/>
      <c r="G29" s="23"/>
      <c r="H29" s="24"/>
      <c r="I29" s="50" t="str">
        <f>IF(Behördenstammblatt!A24="ja",Behördenstammblatt!C8,"")</f>
        <v/>
      </c>
      <c r="J29" s="224">
        <f t="shared" si="5"/>
        <v>0</v>
      </c>
      <c r="K29" s="733"/>
      <c r="L29" s="699"/>
      <c r="O29" s="50" t="str">
        <f>IF(Behördenstammblatt!A24="ja",Behördenstammblatt!C8,"")</f>
        <v/>
      </c>
      <c r="P29" s="29">
        <f>ROUNDDOWN(IF(Behördenstammblatt!A24="ja",SUMIF(I6:I22,"anerkannter PKW der NPÄ's mit Zuschlag",J6:J22),0),0)+SUM(Einzelaufstellung1!P29)</f>
        <v>0</v>
      </c>
      <c r="Q29" s="718"/>
      <c r="R29" s="720"/>
    </row>
    <row r="33" ht="12.75" customHeight="1" x14ac:dyDescent="0.2"/>
    <row r="35" ht="12.75" customHeight="1" x14ac:dyDescent="0.2"/>
    <row r="37" ht="12.75" customHeight="1" x14ac:dyDescent="0.2"/>
  </sheetData>
  <sheetProtection password="DA8F" sheet="1" selectLockedCells="1"/>
  <mergeCells count="35">
    <mergeCell ref="Q28:Q29"/>
    <mergeCell ref="R28:R29"/>
    <mergeCell ref="M2:N2"/>
    <mergeCell ref="T2:U2"/>
    <mergeCell ref="L27:L29"/>
    <mergeCell ref="I3:L3"/>
    <mergeCell ref="L25:L26"/>
    <mergeCell ref="K25:K26"/>
    <mergeCell ref="A27:B29"/>
    <mergeCell ref="K27:K29"/>
    <mergeCell ref="C23:C24"/>
    <mergeCell ref="C25:C26"/>
    <mergeCell ref="D23:F23"/>
    <mergeCell ref="D25:D26"/>
    <mergeCell ref="E25:E26"/>
    <mergeCell ref="F25:F26"/>
    <mergeCell ref="C27:C29"/>
    <mergeCell ref="C2:F2"/>
    <mergeCell ref="A25:B26"/>
    <mergeCell ref="A1:F1"/>
    <mergeCell ref="A4:A5"/>
    <mergeCell ref="A23:B24"/>
    <mergeCell ref="A2:B2"/>
    <mergeCell ref="D4:F4"/>
    <mergeCell ref="C3:F3"/>
    <mergeCell ref="G2:H2"/>
    <mergeCell ref="I2:L2"/>
    <mergeCell ref="K23:K24"/>
    <mergeCell ref="L23:L24"/>
    <mergeCell ref="K4:L4"/>
    <mergeCell ref="I4:I5"/>
    <mergeCell ref="J4:J5"/>
    <mergeCell ref="G4:G5"/>
    <mergeCell ref="H4:H5"/>
    <mergeCell ref="G3:H3"/>
  </mergeCells>
  <phoneticPr fontId="6" type="noConversion"/>
  <conditionalFormatting sqref="I6:J22">
    <cfRule type="expression" dxfId="1" priority="1" stopIfTrue="1">
      <formula>$O$2=1</formula>
    </cfRule>
  </conditionalFormatting>
  <dataValidations disablePrompts="1" xWindow="633" yWindow="288" count="7">
    <dataValidation type="list" allowBlank="1" showInputMessage="1" showErrorMessage="1" sqref="I6:I22">
      <formula1>Beförderungsmittel</formula1>
    </dataValidation>
    <dataValidation type="list" allowBlank="1" showInputMessage="1" showErrorMessage="1" promptTitle="Reisedauer bei Dienstreisen" prompt="Bei mehreren Reisen zur Erledigung von Dienstgeschäften am auswärtigen Geschäftsort an einem Kalendertag, werden die Reisezeiten zusammengerechnet." sqref="C6:C22">
      <formula1>Reisedauer</formula1>
    </dataValidation>
    <dataValidation type="whole" allowBlank="1" showInputMessage="1" showErrorMessage="1" sqref="K6:K22">
      <formula1>0</formula1>
      <formula2>10</formula2>
    </dataValidation>
    <dataValidation allowBlank="1" showInputMessage="1" showErrorMessage="1" prompt="Erstattungsfähig sind nur ganze gefahrene Kilometer." sqref="J6:J22 L6:L22"/>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D6:D22">
      <formula1>Verpflegung</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F6:F22">
      <formula1>Abendessen</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E6:E22">
      <formula1>Mittag</formula1>
    </dataValidation>
  </dataValidations>
  <pageMargins left="0.15748031496062992" right="0.19685039370078741" top="0.59055118110236227" bottom="0.35433070866141736" header="0.39370078740157483" footer="0.15748031496062992"/>
  <pageSetup paperSize="9" scale="71" orientation="landscape" blackAndWhite="1" horizontalDpi="1200" verticalDpi="1200"/>
  <headerFooter alignWithMargins="0">
    <oddFooter>&amp;L&amp;"Arial,Kursiv"&amp;9Vordruck Stand: Januar 2021</oddFoot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U37"/>
  <sheetViews>
    <sheetView showGridLines="0" showZeros="0" zoomScale="90" zoomScaleNormal="90" workbookViewId="0">
      <selection activeCell="A6" sqref="A6"/>
    </sheetView>
  </sheetViews>
  <sheetFormatPr baseColWidth="10" defaultColWidth="11.28515625" defaultRowHeight="12.75" x14ac:dyDescent="0.2"/>
  <cols>
    <col min="1" max="1" width="8.85546875" style="18" customWidth="1"/>
    <col min="2" max="2" width="11" style="18" bestFit="1" customWidth="1"/>
    <col min="3" max="3" width="14.28515625" style="18" customWidth="1"/>
    <col min="4" max="6" width="13" style="18" customWidth="1"/>
    <col min="7" max="7" width="33.85546875" style="18" customWidth="1"/>
    <col min="8" max="8" width="33" style="18" customWidth="1"/>
    <col min="9" max="9" width="27.85546875" style="18" customWidth="1"/>
    <col min="10" max="10" width="8.85546875" style="18" customWidth="1"/>
    <col min="11" max="11" width="12.28515625" style="18" customWidth="1"/>
    <col min="12" max="12" width="8.28515625" style="18" customWidth="1"/>
    <col min="13" max="14" width="11.28515625" style="18"/>
    <col min="15" max="15" width="11.28515625" style="18" hidden="1" customWidth="1"/>
    <col min="16" max="16" width="15.140625" style="18" hidden="1" customWidth="1"/>
    <col min="17" max="18" width="11.28515625" style="18" hidden="1" customWidth="1"/>
    <col min="19" max="19" width="15.7109375" style="18" hidden="1" customWidth="1"/>
    <col min="20" max="16384" width="11.28515625" style="18"/>
  </cols>
  <sheetData>
    <row r="1" spans="1:21" ht="22.7" customHeight="1" x14ac:dyDescent="0.2">
      <c r="A1" s="667" t="s">
        <v>142</v>
      </c>
      <c r="B1" s="668"/>
      <c r="C1" s="668"/>
      <c r="D1" s="668"/>
      <c r="E1" s="668"/>
      <c r="F1" s="668"/>
      <c r="G1" s="215">
        <f>Reisekostenabrechnungen!P113</f>
        <v>0</v>
      </c>
      <c r="H1" s="225"/>
      <c r="I1" s="127"/>
      <c r="J1" s="25"/>
      <c r="K1" s="25" t="s">
        <v>95</v>
      </c>
      <c r="L1" s="143" t="s">
        <v>108</v>
      </c>
      <c r="R1" s="18" t="s">
        <v>18</v>
      </c>
    </row>
    <row r="2" spans="1:21" ht="30.75" customHeight="1" x14ac:dyDescent="0.2">
      <c r="A2" s="685">
        <f>Personenstammblatt!O6</f>
        <v>0</v>
      </c>
      <c r="B2" s="686"/>
      <c r="C2" s="696" t="str">
        <f>CONCATENATE(Personenstammblatt!J8," ,")</f>
        <v xml:space="preserve"> ,</v>
      </c>
      <c r="D2" s="696"/>
      <c r="E2" s="696"/>
      <c r="F2" s="696"/>
      <c r="G2" s="347">
        <f>Personenstammblatt!N8</f>
        <v>0</v>
      </c>
      <c r="H2" s="697"/>
      <c r="I2" s="737" t="str">
        <f>IF(Reisekostenabrechnungen!B18="Einzelaufstellung liegt in der Behörde vor","Einzelaufstellung zur Wegstreckenentschädigung liegt in der Behörde vor."," ")</f>
        <v xml:space="preserve"> </v>
      </c>
      <c r="J2" s="738"/>
      <c r="K2" s="738"/>
      <c r="L2" s="739"/>
      <c r="M2" s="721" t="str">
        <f>Personenstammblatt!D12</f>
        <v>Vordruck Stand:</v>
      </c>
      <c r="N2" s="722"/>
      <c r="O2" s="113">
        <f>IF(I2="Einzelaufstellung zur Wegstreckenentschädigung liegt in der Behörde vor.",1,0)</f>
        <v>0</v>
      </c>
      <c r="T2" s="723" t="str">
        <f>Personenstammblatt!I12</f>
        <v>Januar 2021</v>
      </c>
      <c r="U2" s="724"/>
    </row>
    <row r="3" spans="1:21" s="140" customFormat="1" ht="21.75" customHeight="1" x14ac:dyDescent="0.2">
      <c r="A3" s="142"/>
      <c r="B3" s="139"/>
      <c r="C3" s="749" t="s">
        <v>116</v>
      </c>
      <c r="D3" s="749"/>
      <c r="E3" s="749"/>
      <c r="F3" s="749"/>
      <c r="G3" s="749" t="s">
        <v>117</v>
      </c>
      <c r="H3" s="749"/>
      <c r="I3" s="749" t="s">
        <v>118</v>
      </c>
      <c r="J3" s="749"/>
      <c r="K3" s="749"/>
      <c r="L3" s="758"/>
    </row>
    <row r="4" spans="1:21" ht="27" customHeight="1" x14ac:dyDescent="0.2">
      <c r="A4" s="751" t="s">
        <v>148</v>
      </c>
      <c r="B4" s="147" t="s">
        <v>147</v>
      </c>
      <c r="C4" s="149" t="s">
        <v>83</v>
      </c>
      <c r="D4" s="706" t="s">
        <v>199</v>
      </c>
      <c r="E4" s="741"/>
      <c r="F4" s="742"/>
      <c r="G4" s="753" t="s">
        <v>145</v>
      </c>
      <c r="H4" s="755" t="s">
        <v>150</v>
      </c>
      <c r="I4" s="757" t="s">
        <v>84</v>
      </c>
      <c r="J4" s="715" t="s">
        <v>5</v>
      </c>
      <c r="K4" s="700" t="s">
        <v>124</v>
      </c>
      <c r="L4" s="701"/>
    </row>
    <row r="5" spans="1:21" ht="25.5" x14ac:dyDescent="0.2">
      <c r="A5" s="752"/>
      <c r="B5" s="141"/>
      <c r="C5" s="148"/>
      <c r="D5" s="131" t="s">
        <v>113</v>
      </c>
      <c r="E5" s="128" t="s">
        <v>114</v>
      </c>
      <c r="F5" s="132" t="s">
        <v>115</v>
      </c>
      <c r="G5" s="754"/>
      <c r="H5" s="756"/>
      <c r="I5" s="754"/>
      <c r="J5" s="716"/>
      <c r="K5" s="129" t="s">
        <v>27</v>
      </c>
      <c r="L5" s="130" t="s">
        <v>5</v>
      </c>
      <c r="O5" s="43" t="s">
        <v>137</v>
      </c>
      <c r="P5" s="43" t="s">
        <v>124</v>
      </c>
      <c r="Q5" s="43" t="s">
        <v>138</v>
      </c>
      <c r="R5" s="43" t="s">
        <v>139</v>
      </c>
      <c r="S5" s="43" t="s">
        <v>140</v>
      </c>
    </row>
    <row r="6" spans="1:21" ht="31.7" customHeight="1" x14ac:dyDescent="0.2">
      <c r="A6" s="194"/>
      <c r="B6" s="195"/>
      <c r="C6" s="196"/>
      <c r="D6" s="197"/>
      <c r="E6" s="198"/>
      <c r="F6" s="199"/>
      <c r="G6" s="228"/>
      <c r="H6" s="229"/>
      <c r="I6" s="264"/>
      <c r="J6" s="261"/>
      <c r="K6" s="202"/>
      <c r="L6" s="203"/>
      <c r="O6" s="40">
        <f>IF(C6="genau 8 Stunden",5,IF(C6="8  bis unter 14 Stunden",5,IF(C6="14 bis unter 24 Stunden",10,IF(C6="24 Stunden",20,0))))</f>
        <v>0</v>
      </c>
      <c r="P6" s="41">
        <f>K6*(ROUNDDOWN(L6,0))*0.02</f>
        <v>0</v>
      </c>
      <c r="Q6" s="44">
        <f>IF(D6&gt;0,1,0)</f>
        <v>0</v>
      </c>
      <c r="R6" s="44">
        <f>IF(E6&gt;0,1,0)</f>
        <v>0</v>
      </c>
      <c r="S6" s="44">
        <f>IF(F6&gt;0,1,0)</f>
        <v>0</v>
      </c>
    </row>
    <row r="7" spans="1:21" ht="31.7" customHeight="1" x14ac:dyDescent="0.2">
      <c r="A7" s="204"/>
      <c r="B7" s="205"/>
      <c r="C7" s="206"/>
      <c r="D7" s="207"/>
      <c r="E7" s="208"/>
      <c r="F7" s="209"/>
      <c r="G7" s="214"/>
      <c r="H7" s="230"/>
      <c r="I7" s="265"/>
      <c r="J7" s="263"/>
      <c r="K7" s="212"/>
      <c r="L7" s="213"/>
      <c r="O7" s="40">
        <f t="shared" ref="O7:O22" si="0">IF(C7="genau 8 Stunden",5,IF(C7="8  bis unter 14 Stunden",5,IF(C7="14 bis unter 24 Stunden",10,IF(C7="24 Stunden",20,0))))</f>
        <v>0</v>
      </c>
      <c r="P7" s="41">
        <f t="shared" ref="P7:P22" si="1">K7*(ROUNDDOWN(L7,0))*0.02</f>
        <v>0</v>
      </c>
      <c r="Q7" s="44">
        <f t="shared" ref="Q7:Q22" si="2">IF(D7&gt;0,1,0)</f>
        <v>0</v>
      </c>
      <c r="R7" s="44">
        <f t="shared" ref="R7:R22" si="3">IF(E7&gt;0,1,0)</f>
        <v>0</v>
      </c>
      <c r="S7" s="44">
        <f t="shared" ref="S7:S22" si="4">IF(F7&gt;0,1,0)</f>
        <v>0</v>
      </c>
    </row>
    <row r="8" spans="1:21" ht="31.7" customHeight="1" x14ac:dyDescent="0.2">
      <c r="A8" s="204"/>
      <c r="B8" s="205"/>
      <c r="C8" s="206"/>
      <c r="D8" s="207"/>
      <c r="E8" s="208"/>
      <c r="F8" s="209"/>
      <c r="G8" s="214"/>
      <c r="H8" s="230"/>
      <c r="I8" s="265"/>
      <c r="J8" s="263"/>
      <c r="K8" s="212"/>
      <c r="L8" s="213"/>
      <c r="O8" s="40">
        <f t="shared" si="0"/>
        <v>0</v>
      </c>
      <c r="P8" s="41">
        <f t="shared" si="1"/>
        <v>0</v>
      </c>
      <c r="Q8" s="44">
        <f t="shared" si="2"/>
        <v>0</v>
      </c>
      <c r="R8" s="44">
        <f t="shared" si="3"/>
        <v>0</v>
      </c>
      <c r="S8" s="44">
        <f t="shared" si="4"/>
        <v>0</v>
      </c>
    </row>
    <row r="9" spans="1:21" ht="31.7" customHeight="1" x14ac:dyDescent="0.2">
      <c r="A9" s="204"/>
      <c r="B9" s="205"/>
      <c r="C9" s="206"/>
      <c r="D9" s="207"/>
      <c r="E9" s="208"/>
      <c r="F9" s="209"/>
      <c r="G9" s="214"/>
      <c r="H9" s="230"/>
      <c r="I9" s="265"/>
      <c r="J9" s="263"/>
      <c r="K9" s="212"/>
      <c r="L9" s="213"/>
      <c r="O9" s="40">
        <f t="shared" si="0"/>
        <v>0</v>
      </c>
      <c r="P9" s="41">
        <f t="shared" si="1"/>
        <v>0</v>
      </c>
      <c r="Q9" s="44">
        <f t="shared" si="2"/>
        <v>0</v>
      </c>
      <c r="R9" s="44">
        <f t="shared" si="3"/>
        <v>0</v>
      </c>
      <c r="S9" s="44">
        <f t="shared" si="4"/>
        <v>0</v>
      </c>
    </row>
    <row r="10" spans="1:21" ht="31.7" customHeight="1" x14ac:dyDescent="0.2">
      <c r="A10" s="204"/>
      <c r="B10" s="205"/>
      <c r="C10" s="206"/>
      <c r="D10" s="207"/>
      <c r="E10" s="208"/>
      <c r="F10" s="209"/>
      <c r="G10" s="214"/>
      <c r="H10" s="230"/>
      <c r="I10" s="265"/>
      <c r="J10" s="263"/>
      <c r="K10" s="212"/>
      <c r="L10" s="213"/>
      <c r="O10" s="40">
        <f t="shared" si="0"/>
        <v>0</v>
      </c>
      <c r="P10" s="41">
        <f t="shared" si="1"/>
        <v>0</v>
      </c>
      <c r="Q10" s="44">
        <f t="shared" si="2"/>
        <v>0</v>
      </c>
      <c r="R10" s="44">
        <f t="shared" si="3"/>
        <v>0</v>
      </c>
      <c r="S10" s="44">
        <f t="shared" si="4"/>
        <v>0</v>
      </c>
    </row>
    <row r="11" spans="1:21" ht="31.7" customHeight="1" x14ac:dyDescent="0.2">
      <c r="A11" s="204"/>
      <c r="B11" s="205"/>
      <c r="C11" s="206"/>
      <c r="D11" s="207"/>
      <c r="E11" s="208"/>
      <c r="F11" s="209"/>
      <c r="G11" s="214"/>
      <c r="H11" s="230"/>
      <c r="I11" s="265"/>
      <c r="J11" s="263"/>
      <c r="K11" s="212"/>
      <c r="L11" s="213"/>
      <c r="O11" s="40">
        <f t="shared" si="0"/>
        <v>0</v>
      </c>
      <c r="P11" s="41">
        <f t="shared" si="1"/>
        <v>0</v>
      </c>
      <c r="Q11" s="44">
        <f t="shared" si="2"/>
        <v>0</v>
      </c>
      <c r="R11" s="44">
        <f t="shared" si="3"/>
        <v>0</v>
      </c>
      <c r="S11" s="44">
        <f t="shared" si="4"/>
        <v>0</v>
      </c>
    </row>
    <row r="12" spans="1:21" ht="31.7" customHeight="1" x14ac:dyDescent="0.2">
      <c r="A12" s="204"/>
      <c r="B12" s="205"/>
      <c r="C12" s="206"/>
      <c r="D12" s="207"/>
      <c r="E12" s="208"/>
      <c r="F12" s="209"/>
      <c r="G12" s="214"/>
      <c r="H12" s="230"/>
      <c r="I12" s="265"/>
      <c r="J12" s="263"/>
      <c r="K12" s="212"/>
      <c r="L12" s="213"/>
      <c r="O12" s="40">
        <f t="shared" si="0"/>
        <v>0</v>
      </c>
      <c r="P12" s="41">
        <f t="shared" si="1"/>
        <v>0</v>
      </c>
      <c r="Q12" s="44">
        <f t="shared" si="2"/>
        <v>0</v>
      </c>
      <c r="R12" s="44">
        <f t="shared" si="3"/>
        <v>0</v>
      </c>
      <c r="S12" s="44">
        <f t="shared" si="4"/>
        <v>0</v>
      </c>
    </row>
    <row r="13" spans="1:21" ht="31.7" customHeight="1" x14ac:dyDescent="0.2">
      <c r="A13" s="204"/>
      <c r="B13" s="205"/>
      <c r="C13" s="206"/>
      <c r="D13" s="207"/>
      <c r="E13" s="208"/>
      <c r="F13" s="209"/>
      <c r="G13" s="214"/>
      <c r="H13" s="230"/>
      <c r="I13" s="265"/>
      <c r="J13" s="263"/>
      <c r="K13" s="212"/>
      <c r="L13" s="213"/>
      <c r="O13" s="40">
        <f t="shared" si="0"/>
        <v>0</v>
      </c>
      <c r="P13" s="41">
        <f t="shared" si="1"/>
        <v>0</v>
      </c>
      <c r="Q13" s="44">
        <f t="shared" si="2"/>
        <v>0</v>
      </c>
      <c r="R13" s="44">
        <f t="shared" si="3"/>
        <v>0</v>
      </c>
      <c r="S13" s="44">
        <f t="shared" si="4"/>
        <v>0</v>
      </c>
    </row>
    <row r="14" spans="1:21" ht="31.7" customHeight="1" x14ac:dyDescent="0.2">
      <c r="A14" s="204"/>
      <c r="B14" s="205"/>
      <c r="C14" s="206"/>
      <c r="D14" s="207"/>
      <c r="E14" s="208"/>
      <c r="F14" s="209"/>
      <c r="G14" s="214"/>
      <c r="H14" s="230"/>
      <c r="I14" s="265"/>
      <c r="J14" s="263"/>
      <c r="K14" s="212"/>
      <c r="L14" s="213"/>
      <c r="O14" s="40">
        <f t="shared" si="0"/>
        <v>0</v>
      </c>
      <c r="P14" s="41">
        <f t="shared" si="1"/>
        <v>0</v>
      </c>
      <c r="Q14" s="44">
        <f t="shared" si="2"/>
        <v>0</v>
      </c>
      <c r="R14" s="44">
        <f t="shared" si="3"/>
        <v>0</v>
      </c>
      <c r="S14" s="44">
        <f t="shared" si="4"/>
        <v>0</v>
      </c>
    </row>
    <row r="15" spans="1:21" ht="31.7" customHeight="1" x14ac:dyDescent="0.2">
      <c r="A15" s="204"/>
      <c r="B15" s="205"/>
      <c r="C15" s="206"/>
      <c r="D15" s="207"/>
      <c r="E15" s="208"/>
      <c r="F15" s="209"/>
      <c r="G15" s="214"/>
      <c r="H15" s="230"/>
      <c r="I15" s="265"/>
      <c r="J15" s="263"/>
      <c r="K15" s="212"/>
      <c r="L15" s="213"/>
      <c r="O15" s="40">
        <f t="shared" si="0"/>
        <v>0</v>
      </c>
      <c r="P15" s="41">
        <f t="shared" si="1"/>
        <v>0</v>
      </c>
      <c r="Q15" s="44">
        <f t="shared" si="2"/>
        <v>0</v>
      </c>
      <c r="R15" s="44">
        <f t="shared" si="3"/>
        <v>0</v>
      </c>
      <c r="S15" s="44">
        <f t="shared" si="4"/>
        <v>0</v>
      </c>
    </row>
    <row r="16" spans="1:21" ht="31.7" customHeight="1" x14ac:dyDescent="0.2">
      <c r="A16" s="204"/>
      <c r="B16" s="205"/>
      <c r="C16" s="206"/>
      <c r="D16" s="207"/>
      <c r="E16" s="208"/>
      <c r="F16" s="209"/>
      <c r="G16" s="214"/>
      <c r="H16" s="230"/>
      <c r="I16" s="265"/>
      <c r="J16" s="263"/>
      <c r="K16" s="212"/>
      <c r="L16" s="213"/>
      <c r="O16" s="40">
        <f t="shared" si="0"/>
        <v>0</v>
      </c>
      <c r="P16" s="41">
        <f t="shared" si="1"/>
        <v>0</v>
      </c>
      <c r="Q16" s="44">
        <f t="shared" si="2"/>
        <v>0</v>
      </c>
      <c r="R16" s="44">
        <f t="shared" si="3"/>
        <v>0</v>
      </c>
      <c r="S16" s="44">
        <f t="shared" si="4"/>
        <v>0</v>
      </c>
    </row>
    <row r="17" spans="1:21" ht="31.7" customHeight="1" x14ac:dyDescent="0.2">
      <c r="A17" s="204"/>
      <c r="B17" s="205"/>
      <c r="C17" s="206"/>
      <c r="D17" s="207"/>
      <c r="E17" s="208"/>
      <c r="F17" s="209"/>
      <c r="G17" s="214"/>
      <c r="H17" s="230"/>
      <c r="I17" s="265"/>
      <c r="J17" s="263"/>
      <c r="K17" s="212"/>
      <c r="L17" s="213"/>
      <c r="O17" s="40">
        <f t="shared" si="0"/>
        <v>0</v>
      </c>
      <c r="P17" s="41">
        <f t="shared" si="1"/>
        <v>0</v>
      </c>
      <c r="Q17" s="44">
        <f t="shared" si="2"/>
        <v>0</v>
      </c>
      <c r="R17" s="44">
        <f t="shared" si="3"/>
        <v>0</v>
      </c>
      <c r="S17" s="44">
        <f t="shared" si="4"/>
        <v>0</v>
      </c>
    </row>
    <row r="18" spans="1:21" ht="31.7" customHeight="1" x14ac:dyDescent="0.2">
      <c r="A18" s="204"/>
      <c r="B18" s="205"/>
      <c r="C18" s="206"/>
      <c r="D18" s="207"/>
      <c r="E18" s="208"/>
      <c r="F18" s="209"/>
      <c r="G18" s="214"/>
      <c r="H18" s="230"/>
      <c r="I18" s="265"/>
      <c r="J18" s="263"/>
      <c r="K18" s="212"/>
      <c r="L18" s="213"/>
      <c r="O18" s="40">
        <f t="shared" si="0"/>
        <v>0</v>
      </c>
      <c r="P18" s="41">
        <f t="shared" si="1"/>
        <v>0</v>
      </c>
      <c r="Q18" s="44">
        <f t="shared" si="2"/>
        <v>0</v>
      </c>
      <c r="R18" s="44">
        <f t="shared" si="3"/>
        <v>0</v>
      </c>
      <c r="S18" s="44">
        <f t="shared" si="4"/>
        <v>0</v>
      </c>
    </row>
    <row r="19" spans="1:21" ht="31.7" customHeight="1" x14ac:dyDescent="0.2">
      <c r="A19" s="204"/>
      <c r="B19" s="205"/>
      <c r="C19" s="206"/>
      <c r="D19" s="207"/>
      <c r="E19" s="208"/>
      <c r="F19" s="209"/>
      <c r="G19" s="214"/>
      <c r="H19" s="230"/>
      <c r="I19" s="265"/>
      <c r="J19" s="263"/>
      <c r="K19" s="212"/>
      <c r="L19" s="213"/>
      <c r="O19" s="40">
        <f t="shared" si="0"/>
        <v>0</v>
      </c>
      <c r="P19" s="41">
        <f t="shared" si="1"/>
        <v>0</v>
      </c>
      <c r="Q19" s="44">
        <f t="shared" si="2"/>
        <v>0</v>
      </c>
      <c r="R19" s="44">
        <f t="shared" si="3"/>
        <v>0</v>
      </c>
      <c r="S19" s="44">
        <f t="shared" si="4"/>
        <v>0</v>
      </c>
    </row>
    <row r="20" spans="1:21" ht="31.7" customHeight="1" x14ac:dyDescent="0.2">
      <c r="A20" s="204"/>
      <c r="B20" s="205"/>
      <c r="C20" s="206"/>
      <c r="D20" s="207"/>
      <c r="E20" s="208"/>
      <c r="F20" s="209"/>
      <c r="G20" s="214"/>
      <c r="H20" s="230"/>
      <c r="I20" s="265"/>
      <c r="J20" s="263"/>
      <c r="K20" s="212"/>
      <c r="L20" s="213"/>
      <c r="O20" s="40">
        <f t="shared" si="0"/>
        <v>0</v>
      </c>
      <c r="P20" s="41">
        <f t="shared" si="1"/>
        <v>0</v>
      </c>
      <c r="Q20" s="44">
        <f t="shared" si="2"/>
        <v>0</v>
      </c>
      <c r="R20" s="44">
        <f t="shared" si="3"/>
        <v>0</v>
      </c>
      <c r="S20" s="44">
        <f t="shared" si="4"/>
        <v>0</v>
      </c>
    </row>
    <row r="21" spans="1:21" ht="31.7" customHeight="1" x14ac:dyDescent="0.2">
      <c r="A21" s="204"/>
      <c r="B21" s="205"/>
      <c r="C21" s="206"/>
      <c r="D21" s="207"/>
      <c r="E21" s="208"/>
      <c r="F21" s="209"/>
      <c r="G21" s="214"/>
      <c r="H21" s="230"/>
      <c r="I21" s="265"/>
      <c r="J21" s="263"/>
      <c r="K21" s="212"/>
      <c r="L21" s="213"/>
      <c r="O21" s="40">
        <f t="shared" si="0"/>
        <v>0</v>
      </c>
      <c r="P21" s="41">
        <f t="shared" si="1"/>
        <v>0</v>
      </c>
      <c r="Q21" s="44">
        <f t="shared" si="2"/>
        <v>0</v>
      </c>
      <c r="R21" s="44">
        <f t="shared" si="3"/>
        <v>0</v>
      </c>
      <c r="S21" s="44">
        <f t="shared" si="4"/>
        <v>0</v>
      </c>
    </row>
    <row r="22" spans="1:21" ht="31.7" customHeight="1" thickBot="1" x14ac:dyDescent="0.25">
      <c r="A22" s="204"/>
      <c r="B22" s="205"/>
      <c r="C22" s="206"/>
      <c r="D22" s="257"/>
      <c r="E22" s="258"/>
      <c r="F22" s="259"/>
      <c r="G22" s="214"/>
      <c r="H22" s="230"/>
      <c r="I22" s="265"/>
      <c r="J22" s="266"/>
      <c r="K22" s="212"/>
      <c r="L22" s="213"/>
      <c r="O22" s="40">
        <f t="shared" si="0"/>
        <v>0</v>
      </c>
      <c r="P22" s="41">
        <f t="shared" si="1"/>
        <v>0</v>
      </c>
      <c r="Q22" s="44">
        <f t="shared" si="2"/>
        <v>0</v>
      </c>
      <c r="R22" s="44">
        <f t="shared" si="3"/>
        <v>0</v>
      </c>
      <c r="S22" s="44">
        <f t="shared" si="4"/>
        <v>0</v>
      </c>
    </row>
    <row r="23" spans="1:21" ht="12.75" customHeight="1" x14ac:dyDescent="0.2">
      <c r="A23" s="680" t="s">
        <v>119</v>
      </c>
      <c r="B23" s="681"/>
      <c r="C23" s="687">
        <f>COUNTIF(O6:O22,5)+SUM(Einzelaufstellung2!C23)</f>
        <v>0</v>
      </c>
      <c r="D23" s="743" t="s">
        <v>141</v>
      </c>
      <c r="E23" s="744"/>
      <c r="F23" s="745"/>
      <c r="G23" s="20"/>
      <c r="H23" s="39"/>
      <c r="I23" s="48" t="s">
        <v>20</v>
      </c>
      <c r="J23" s="222">
        <f t="shared" ref="J23:J28" si="5">P23</f>
        <v>0</v>
      </c>
      <c r="K23" s="702" t="s">
        <v>124</v>
      </c>
      <c r="L23" s="704">
        <f>SUM(P6:P22)+SUM(Einzelaufstellung2!L23)</f>
        <v>0</v>
      </c>
      <c r="O23" s="48" t="s">
        <v>20</v>
      </c>
      <c r="P23" s="27">
        <f>ROUNDDOWN(SUMIF(I6:I22,"Privat-Pkw ohne triftige Gründe",J6:J22),0)+SUM(Einzelaufstellung2!P23)</f>
        <v>0</v>
      </c>
      <c r="Q23" s="182">
        <f>COUNTIF(Q6:Q22,1)+SUM(Einzelaufstellung2!Q23)</f>
        <v>0</v>
      </c>
      <c r="R23" s="182">
        <f>COUNTIF(R6:R22,1)+SUM(Einzelaufstellung2!R23)</f>
        <v>0</v>
      </c>
      <c r="S23" s="182">
        <f>COUNTIF(S6:S22,1)+SUM(Einzelaufstellung2!S23)</f>
        <v>0</v>
      </c>
    </row>
    <row r="24" spans="1:21" x14ac:dyDescent="0.2">
      <c r="A24" s="682"/>
      <c r="B24" s="683"/>
      <c r="C24" s="688"/>
      <c r="D24" s="119" t="s">
        <v>113</v>
      </c>
      <c r="E24" s="120" t="s">
        <v>114</v>
      </c>
      <c r="F24" s="121" t="s">
        <v>115</v>
      </c>
      <c r="G24" s="21"/>
      <c r="H24" s="22"/>
      <c r="I24" s="49" t="s">
        <v>21</v>
      </c>
      <c r="J24" s="223">
        <f t="shared" si="5"/>
        <v>0</v>
      </c>
      <c r="K24" s="703"/>
      <c r="L24" s="705"/>
      <c r="O24" s="49" t="s">
        <v>21</v>
      </c>
      <c r="P24" s="28">
        <f>ROUNDDOWN(SUMIF(I6:I22,"Privat-Pkw mit triftigen Gründen",J6:J22),0)+SUM(Einzelaufstellung2!P24)</f>
        <v>0</v>
      </c>
      <c r="Q24" s="182">
        <f>SUM(Q23:S23)</f>
        <v>0</v>
      </c>
      <c r="R24" s="182"/>
      <c r="S24" s="182"/>
    </row>
    <row r="25" spans="1:21" x14ac:dyDescent="0.2">
      <c r="A25" s="684" t="s">
        <v>120</v>
      </c>
      <c r="B25" s="683"/>
      <c r="C25" s="734">
        <f>COUNTIF(O6:O22,10)+SUM(Einzelaufstellung2!C25)</f>
        <v>0</v>
      </c>
      <c r="D25" s="746">
        <f>Q23</f>
        <v>0</v>
      </c>
      <c r="E25" s="747">
        <f>R23</f>
        <v>0</v>
      </c>
      <c r="F25" s="748">
        <f>S23</f>
        <v>0</v>
      </c>
      <c r="G25" s="21"/>
      <c r="H25" s="22"/>
      <c r="I25" s="49" t="s">
        <v>22</v>
      </c>
      <c r="J25" s="223">
        <f t="shared" si="5"/>
        <v>0</v>
      </c>
      <c r="K25" s="729"/>
      <c r="L25" s="731"/>
      <c r="O25" s="49" t="s">
        <v>22</v>
      </c>
      <c r="P25" s="28">
        <f>ROUNDDOWN(SUMIF(I6:I22,"anerkannter Privat-Pkw",J6:J22),0)+SUM(Einzelaufstellung2!P25)</f>
        <v>0</v>
      </c>
    </row>
    <row r="26" spans="1:21" x14ac:dyDescent="0.2">
      <c r="A26" s="682"/>
      <c r="B26" s="683"/>
      <c r="C26" s="688"/>
      <c r="D26" s="746"/>
      <c r="E26" s="747"/>
      <c r="F26" s="748"/>
      <c r="G26" s="21"/>
      <c r="H26" s="22"/>
      <c r="I26" s="49" t="s">
        <v>23</v>
      </c>
      <c r="J26" s="223">
        <f t="shared" si="5"/>
        <v>0</v>
      </c>
      <c r="K26" s="730"/>
      <c r="L26" s="732"/>
      <c r="O26" s="49" t="s">
        <v>23</v>
      </c>
      <c r="P26" s="28">
        <f>ROUNDDOWN(SUMIF(I6:I22,"Privat-Motorrad ohne triftige Gründe",J6:J22),0)+SUM(Einzelaufstellung2!P26)</f>
        <v>0</v>
      </c>
    </row>
    <row r="27" spans="1:21" x14ac:dyDescent="0.2">
      <c r="A27" s="684" t="s">
        <v>121</v>
      </c>
      <c r="B27" s="683"/>
      <c r="C27" s="734">
        <f>COUNTIF(O6:O22,20)+SUM(Einzelaufstellung2!C27)</f>
        <v>0</v>
      </c>
      <c r="D27" s="117"/>
      <c r="E27" s="21"/>
      <c r="F27" s="22"/>
      <c r="G27" s="21"/>
      <c r="H27" s="22"/>
      <c r="I27" s="49" t="s">
        <v>24</v>
      </c>
      <c r="J27" s="223">
        <f t="shared" si="5"/>
        <v>0</v>
      </c>
      <c r="K27" s="730"/>
      <c r="L27" s="698"/>
      <c r="O27" s="49" t="s">
        <v>24</v>
      </c>
      <c r="P27" s="28">
        <f>ROUNDDOWN(SUMIF(I6:I22,"Privat-Motorrad mit triftigen Gründen",J6:J22),0)+SUM(Einzelaufstellung2!P27)</f>
        <v>0</v>
      </c>
    </row>
    <row r="28" spans="1:21" ht="12.75" customHeight="1" x14ac:dyDescent="0.2">
      <c r="A28" s="725"/>
      <c r="B28" s="726"/>
      <c r="C28" s="735"/>
      <c r="D28" s="117"/>
      <c r="E28" s="21"/>
      <c r="F28" s="22"/>
      <c r="G28" s="21"/>
      <c r="H28" s="22"/>
      <c r="I28" s="243" t="s">
        <v>25</v>
      </c>
      <c r="J28" s="223">
        <f t="shared" si="5"/>
        <v>0</v>
      </c>
      <c r="K28" s="730"/>
      <c r="L28" s="698"/>
      <c r="O28" s="243" t="s">
        <v>25</v>
      </c>
      <c r="P28" s="28">
        <f>ROUNDDOWN(SUMIF(I6:I22,"Fahrrad",J6:J22),0)+SUM(Einzelaufstellung2!P28)</f>
        <v>0</v>
      </c>
      <c r="Q28" s="717"/>
      <c r="R28" s="719"/>
    </row>
    <row r="29" spans="1:21" ht="13.7" customHeight="1" thickBot="1" x14ac:dyDescent="0.25">
      <c r="A29" s="727"/>
      <c r="B29" s="728"/>
      <c r="C29" s="736"/>
      <c r="D29" s="118"/>
      <c r="E29" s="23"/>
      <c r="F29" s="24"/>
      <c r="G29" s="23"/>
      <c r="H29" s="24"/>
      <c r="I29" s="50" t="str">
        <f>IF(Behördenstammblatt!A24="ja",Behördenstammblatt!C8,"")</f>
        <v/>
      </c>
      <c r="J29" s="224">
        <f>ROUNDDOWN(P29,0)</f>
        <v>0</v>
      </c>
      <c r="K29" s="733"/>
      <c r="L29" s="699"/>
      <c r="O29" s="50" t="str">
        <f>IF(Behördenstammblatt!A24="ja",Behördenstammblatt!C8,"")</f>
        <v/>
      </c>
      <c r="P29" s="29">
        <f>ROUNDDOWN(IF(Behördenstammblatt!A24="ja",SUMIF(I6:I22,"anerkannter PKW der NPÄ's mit Zuschlag",J6:J22),0),0)+SUM(Einzelaufstellung2!P29)</f>
        <v>0</v>
      </c>
      <c r="Q29" s="718"/>
      <c r="R29" s="720"/>
    </row>
    <row r="32" spans="1:21" ht="102.2" customHeight="1" x14ac:dyDescent="0.2">
      <c r="Q32" s="759"/>
      <c r="R32" s="759"/>
      <c r="S32" s="759"/>
      <c r="T32" s="759"/>
      <c r="U32" s="759"/>
    </row>
    <row r="33" ht="12.75" customHeight="1" x14ac:dyDescent="0.2"/>
    <row r="35" ht="12.75" customHeight="1" x14ac:dyDescent="0.2"/>
    <row r="37" ht="12.75" customHeight="1" x14ac:dyDescent="0.2"/>
  </sheetData>
  <sheetProtection password="DA8F" sheet="1" selectLockedCells="1"/>
  <mergeCells count="36">
    <mergeCell ref="L27:L29"/>
    <mergeCell ref="L23:L24"/>
    <mergeCell ref="Q28:Q29"/>
    <mergeCell ref="R28:R29"/>
    <mergeCell ref="Q32:U32"/>
    <mergeCell ref="M2:N2"/>
    <mergeCell ref="T2:U2"/>
    <mergeCell ref="L25:L26"/>
    <mergeCell ref="I2:L2"/>
    <mergeCell ref="E25:E26"/>
    <mergeCell ref="I4:I5"/>
    <mergeCell ref="F25:F26"/>
    <mergeCell ref="K23:K24"/>
    <mergeCell ref="I3:L3"/>
    <mergeCell ref="K4:L4"/>
    <mergeCell ref="D23:F23"/>
    <mergeCell ref="C23:C24"/>
    <mergeCell ref="A25:B26"/>
    <mergeCell ref="K27:K29"/>
    <mergeCell ref="K25:K26"/>
    <mergeCell ref="J4:J5"/>
    <mergeCell ref="G3:H3"/>
    <mergeCell ref="A1:F1"/>
    <mergeCell ref="A27:B29"/>
    <mergeCell ref="C27:C29"/>
    <mergeCell ref="C3:F3"/>
    <mergeCell ref="A4:A5"/>
    <mergeCell ref="D4:F4"/>
    <mergeCell ref="A2:B2"/>
    <mergeCell ref="C2:F2"/>
    <mergeCell ref="C25:C26"/>
    <mergeCell ref="D25:D26"/>
    <mergeCell ref="G4:G5"/>
    <mergeCell ref="G2:H2"/>
    <mergeCell ref="A23:B24"/>
    <mergeCell ref="H4:H5"/>
  </mergeCells>
  <phoneticPr fontId="6" type="noConversion"/>
  <conditionalFormatting sqref="I6:J22">
    <cfRule type="expression" dxfId="0" priority="1" stopIfTrue="1">
      <formula>$O$2=1</formula>
    </cfRule>
  </conditionalFormatting>
  <dataValidations xWindow="647" yWindow="218" count="7">
    <dataValidation type="list" allowBlank="1" showInputMessage="1" showErrorMessage="1" sqref="I6:I22">
      <formula1>Beförderungsmittel</formula1>
    </dataValidation>
    <dataValidation type="whole" allowBlank="1" showInputMessage="1" showErrorMessage="1" sqref="K6:K22">
      <formula1>0</formula1>
      <formula2>10</formula2>
    </dataValidation>
    <dataValidation type="list" allowBlank="1" showInputMessage="1" showErrorMessage="1" promptTitle="Reisedauer bei Dienstreisen" prompt="Bei mehreren Reisen zur Erledigung von Dienstgeschäften am auswärtigen Geschäftsort an einem Kalendertag, werden die Reisezeiten zusammengerechnet." sqref="C6:C22">
      <formula1>Reisedauer</formula1>
    </dataValidation>
    <dataValidation allowBlank="1" showInputMessage="1" showErrorMessage="1" prompt="Erstattungsfähig sind nur ganze gefahrene Kilometer." sqref="L6:L22 J6:J22"/>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D6:D22">
      <formula1>Verpflegung</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E6:E22">
      <formula1>Mittag</formula1>
    </dataValidation>
    <dataValidation type="list" allowBlank="1" showErrorMessage="1" promptTitle="Unentgeltliche Verpflegung" prompt="Des Amtes wegen unentgeltlich zur Verfügung gestellte Mahlzeiten sind auch dann anzugeben, wenn im Übrigen vollständig oder auf Teile der Reisekostenvergütung verzichtet wird." sqref="F6:F22">
      <formula1>Abendessen</formula1>
    </dataValidation>
  </dataValidations>
  <pageMargins left="0.15748031496062992" right="0.19685039370078741" top="0.51181102362204722" bottom="0.39370078740157483" header="0.35433070866141736" footer="0.19685039370078741"/>
  <pageSetup paperSize="9" scale="71" orientation="landscape" blackAndWhite="1" horizontalDpi="1200" verticalDpi="1200"/>
  <headerFooter alignWithMargins="0">
    <oddFooter>&amp;L&amp;"Arial,Kursiv"&amp;9Vordruck Stand: Januar 2021</oddFooter>
  </headerFooter>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AR62"/>
  <sheetViews>
    <sheetView workbookViewId="0">
      <selection activeCell="A2" sqref="A2"/>
    </sheetView>
  </sheetViews>
  <sheetFormatPr baseColWidth="10" defaultColWidth="11.28515625" defaultRowHeight="12.75" x14ac:dyDescent="0.2"/>
  <cols>
    <col min="1" max="1" width="51.7109375" style="232" customWidth="1"/>
    <col min="2" max="2" width="34.28515625" style="232" bestFit="1" customWidth="1"/>
    <col min="3" max="3" width="31.140625" style="232" bestFit="1" customWidth="1"/>
    <col min="4" max="4" width="84.85546875" style="232" bestFit="1" customWidth="1"/>
    <col min="5" max="5" width="9.7109375" style="232" bestFit="1" customWidth="1"/>
    <col min="6" max="6" width="12" style="232" bestFit="1" customWidth="1"/>
    <col min="7" max="7" width="9.5703125" style="232" bestFit="1" customWidth="1"/>
    <col min="8" max="8" width="12.5703125" style="232" bestFit="1" customWidth="1"/>
    <col min="9" max="10" width="11.28515625" style="232"/>
    <col min="11" max="11" width="12.7109375" style="232" customWidth="1"/>
    <col min="12" max="16384" width="11.28515625" style="232"/>
  </cols>
  <sheetData>
    <row r="1" spans="1:16" x14ac:dyDescent="0.2">
      <c r="A1" s="231" t="s">
        <v>54</v>
      </c>
      <c r="B1" s="231" t="s">
        <v>55</v>
      </c>
      <c r="C1" s="11" t="s">
        <v>44</v>
      </c>
      <c r="D1" s="11" t="s">
        <v>45</v>
      </c>
      <c r="E1" s="11" t="s">
        <v>46</v>
      </c>
      <c r="F1" s="11" t="s">
        <v>47</v>
      </c>
      <c r="G1" s="11" t="s">
        <v>48</v>
      </c>
      <c r="H1" s="11" t="s">
        <v>49</v>
      </c>
      <c r="I1" s="763" t="s">
        <v>50</v>
      </c>
      <c r="J1" s="763"/>
      <c r="K1" s="763"/>
      <c r="L1" s="763"/>
      <c r="M1" s="11" t="s">
        <v>16</v>
      </c>
      <c r="P1" s="233" t="s">
        <v>79</v>
      </c>
    </row>
    <row r="2" spans="1:16" x14ac:dyDescent="0.2">
      <c r="A2" s="285" t="s">
        <v>236</v>
      </c>
      <c r="B2" s="285" t="s">
        <v>237</v>
      </c>
      <c r="C2" s="242" t="s">
        <v>20</v>
      </c>
      <c r="D2" s="286" t="s">
        <v>238</v>
      </c>
      <c r="E2" s="112"/>
      <c r="F2" s="178"/>
      <c r="G2" s="8"/>
      <c r="I2" s="231" t="s">
        <v>47</v>
      </c>
      <c r="J2" s="231" t="s">
        <v>48</v>
      </c>
      <c r="K2" s="231" t="s">
        <v>49</v>
      </c>
      <c r="L2" s="231" t="s">
        <v>51</v>
      </c>
      <c r="M2" s="234" t="s">
        <v>62</v>
      </c>
      <c r="P2" s="234" t="s">
        <v>78</v>
      </c>
    </row>
    <row r="3" spans="1:16" x14ac:dyDescent="0.2">
      <c r="A3" s="285"/>
      <c r="B3" s="285" t="s">
        <v>239</v>
      </c>
      <c r="C3" s="242" t="s">
        <v>21</v>
      </c>
      <c r="D3" s="286" t="s">
        <v>240</v>
      </c>
      <c r="E3" s="112"/>
      <c r="F3" s="179"/>
      <c r="G3" s="8"/>
      <c r="I3" s="232" t="s">
        <v>52</v>
      </c>
      <c r="J3" s="232" t="s">
        <v>52</v>
      </c>
      <c r="K3" s="232" t="s">
        <v>52</v>
      </c>
      <c r="L3" s="8" t="s">
        <v>52</v>
      </c>
      <c r="M3" s="232" t="s">
        <v>56</v>
      </c>
      <c r="P3" s="232" t="s">
        <v>75</v>
      </c>
    </row>
    <row r="4" spans="1:16" x14ac:dyDescent="0.2">
      <c r="A4" s="285"/>
      <c r="B4" s="285" t="s">
        <v>241</v>
      </c>
      <c r="C4" s="242" t="s">
        <v>22</v>
      </c>
      <c r="D4" s="286" t="s">
        <v>242</v>
      </c>
      <c r="E4" s="177"/>
      <c r="F4" s="178"/>
      <c r="G4" s="8"/>
      <c r="M4" s="232" t="s">
        <v>57</v>
      </c>
      <c r="P4" s="232" t="s">
        <v>76</v>
      </c>
    </row>
    <row r="5" spans="1:16" x14ac:dyDescent="0.2">
      <c r="A5" s="285"/>
      <c r="B5" s="285" t="s">
        <v>243</v>
      </c>
      <c r="C5" s="242" t="s">
        <v>23</v>
      </c>
      <c r="D5" s="286" t="s">
        <v>244</v>
      </c>
      <c r="E5" s="177"/>
      <c r="F5" s="178"/>
      <c r="G5" s="8"/>
      <c r="M5" s="232" t="s">
        <v>58</v>
      </c>
      <c r="P5" s="232" t="s">
        <v>77</v>
      </c>
    </row>
    <row r="6" spans="1:16" x14ac:dyDescent="0.2">
      <c r="A6" s="287"/>
      <c r="B6" s="285" t="s">
        <v>245</v>
      </c>
      <c r="C6" s="242" t="s">
        <v>24</v>
      </c>
      <c r="D6" s="288" t="s">
        <v>246</v>
      </c>
      <c r="E6" s="177"/>
      <c r="F6" s="178"/>
      <c r="G6" s="177"/>
      <c r="M6" s="232" t="s">
        <v>59</v>
      </c>
    </row>
    <row r="7" spans="1:16" x14ac:dyDescent="0.2">
      <c r="A7" s="285"/>
      <c r="B7" s="285" t="s">
        <v>247</v>
      </c>
      <c r="C7" s="242" t="s">
        <v>25</v>
      </c>
      <c r="D7" s="288" t="s">
        <v>248</v>
      </c>
      <c r="E7" s="177"/>
      <c r="F7" s="178"/>
      <c r="G7" s="177"/>
      <c r="M7" s="232" t="s">
        <v>60</v>
      </c>
      <c r="P7" s="233" t="s">
        <v>80</v>
      </c>
    </row>
    <row r="8" spans="1:16" x14ac:dyDescent="0.2">
      <c r="A8" s="285"/>
      <c r="B8" s="289" t="s">
        <v>249</v>
      </c>
      <c r="C8" s="242" t="str">
        <f>IF(A24="ja","anerkannter PKW der NPÄ's mit Zuschlag","")</f>
        <v/>
      </c>
      <c r="D8" s="288" t="s">
        <v>250</v>
      </c>
      <c r="E8" s="177"/>
      <c r="F8" s="178"/>
      <c r="G8" s="177"/>
      <c r="M8" s="232" t="s">
        <v>61</v>
      </c>
      <c r="P8" s="234" t="s">
        <v>81</v>
      </c>
    </row>
    <row r="9" spans="1:16" x14ac:dyDescent="0.2">
      <c r="A9" s="285"/>
      <c r="B9" s="290" t="s">
        <v>251</v>
      </c>
      <c r="D9" s="288" t="s">
        <v>252</v>
      </c>
      <c r="E9" s="177"/>
      <c r="F9" s="178"/>
      <c r="G9" s="174"/>
      <c r="P9" s="232" t="s">
        <v>75</v>
      </c>
    </row>
    <row r="10" spans="1:16" x14ac:dyDescent="0.2">
      <c r="A10" s="291"/>
      <c r="B10" s="285" t="s">
        <v>253</v>
      </c>
      <c r="C10" s="242"/>
      <c r="D10" s="286" t="s">
        <v>254</v>
      </c>
      <c r="E10" s="177"/>
      <c r="F10" s="178"/>
      <c r="G10" s="174"/>
      <c r="M10" s="231" t="s">
        <v>17</v>
      </c>
      <c r="P10" s="232" t="s">
        <v>76</v>
      </c>
    </row>
    <row r="11" spans="1:16" x14ac:dyDescent="0.2">
      <c r="B11" s="8"/>
      <c r="C11" s="242"/>
      <c r="D11" s="292" t="s">
        <v>255</v>
      </c>
      <c r="E11" s="177"/>
      <c r="F11" s="178"/>
      <c r="G11" s="173"/>
      <c r="I11" s="19"/>
      <c r="M11" s="234" t="s">
        <v>65</v>
      </c>
    </row>
    <row r="12" spans="1:16" x14ac:dyDescent="0.2">
      <c r="B12" s="175"/>
      <c r="C12" s="242"/>
      <c r="D12" s="292" t="s">
        <v>256</v>
      </c>
      <c r="E12" s="177"/>
      <c r="F12" s="236"/>
      <c r="I12" s="19"/>
      <c r="M12" s="232" t="s">
        <v>63</v>
      </c>
      <c r="P12" s="231" t="s">
        <v>74</v>
      </c>
    </row>
    <row r="13" spans="1:16" x14ac:dyDescent="0.2">
      <c r="B13" s="175"/>
      <c r="C13" s="242"/>
      <c r="D13" s="292" t="s">
        <v>257</v>
      </c>
      <c r="E13" s="177"/>
      <c r="F13" s="175"/>
      <c r="I13" s="19"/>
      <c r="M13" s="232" t="s">
        <v>64</v>
      </c>
      <c r="P13" s="234" t="s">
        <v>73</v>
      </c>
    </row>
    <row r="14" spans="1:16" x14ac:dyDescent="0.2">
      <c r="B14" s="175"/>
      <c r="C14" s="242"/>
      <c r="D14" s="292" t="s">
        <v>258</v>
      </c>
      <c r="E14" s="177"/>
      <c r="F14" s="175"/>
      <c r="I14" s="19"/>
      <c r="P14" s="232" t="s">
        <v>69</v>
      </c>
    </row>
    <row r="15" spans="1:16" x14ac:dyDescent="0.2">
      <c r="B15" s="175"/>
      <c r="C15" s="242"/>
      <c r="D15" s="292" t="s">
        <v>259</v>
      </c>
      <c r="E15" s="177"/>
      <c r="F15" s="175"/>
      <c r="I15" s="19"/>
      <c r="P15" s="232" t="s">
        <v>70</v>
      </c>
    </row>
    <row r="16" spans="1:16" x14ac:dyDescent="0.2">
      <c r="B16" s="175"/>
      <c r="D16" s="293" t="s">
        <v>260</v>
      </c>
      <c r="E16" s="177"/>
      <c r="F16" s="175"/>
      <c r="I16" s="8"/>
      <c r="M16" s="233" t="s">
        <v>43</v>
      </c>
      <c r="P16" s="19" t="s">
        <v>71</v>
      </c>
    </row>
    <row r="17" spans="1:16" x14ac:dyDescent="0.2">
      <c r="B17" s="175"/>
      <c r="D17" s="293" t="s">
        <v>261</v>
      </c>
      <c r="E17" s="177"/>
      <c r="F17" s="175"/>
      <c r="M17" s="234" t="s">
        <v>62</v>
      </c>
      <c r="P17" s="232" t="s">
        <v>109</v>
      </c>
    </row>
    <row r="18" spans="1:16" x14ac:dyDescent="0.2">
      <c r="B18" s="175"/>
      <c r="D18" s="294" t="s">
        <v>262</v>
      </c>
      <c r="E18" s="177"/>
      <c r="F18" s="175"/>
      <c r="M18" s="232" t="s">
        <v>66</v>
      </c>
      <c r="P18" s="19" t="s">
        <v>72</v>
      </c>
    </row>
    <row r="19" spans="1:16" x14ac:dyDescent="0.2">
      <c r="B19" s="175"/>
      <c r="E19" s="177"/>
      <c r="F19" s="175"/>
      <c r="M19" s="232" t="s">
        <v>67</v>
      </c>
    </row>
    <row r="20" spans="1:16" x14ac:dyDescent="0.2">
      <c r="B20" s="176"/>
      <c r="E20" s="237"/>
      <c r="F20" s="175"/>
      <c r="M20" s="232" t="s">
        <v>68</v>
      </c>
      <c r="P20" s="231" t="s">
        <v>94</v>
      </c>
    </row>
    <row r="21" spans="1:16" ht="15.75" x14ac:dyDescent="0.25">
      <c r="B21" s="175"/>
      <c r="C21" s="267" t="str">
        <f>IF(A24="nein","an die NPÄ's denken","")</f>
        <v>an die NPÄ's denken</v>
      </c>
      <c r="E21" s="237"/>
      <c r="F21" s="238"/>
      <c r="P21" s="234" t="s">
        <v>100</v>
      </c>
    </row>
    <row r="22" spans="1:16" x14ac:dyDescent="0.2">
      <c r="B22" s="176"/>
      <c r="E22" s="237"/>
      <c r="F22" s="175"/>
      <c r="M22" s="231" t="s">
        <v>84</v>
      </c>
      <c r="P22" s="234" t="s">
        <v>99</v>
      </c>
    </row>
    <row r="23" spans="1:16" ht="15.75" x14ac:dyDescent="0.25">
      <c r="A23" s="245" t="s">
        <v>202</v>
      </c>
      <c r="B23" s="175"/>
      <c r="C23" s="267" t="str">
        <f>IF(A24="ja","Liste= BeförderungsmittelNPÄ in allen 3 Einzelaufstellungen","")</f>
        <v/>
      </c>
      <c r="E23" s="237"/>
      <c r="F23" s="238"/>
      <c r="M23" s="235" t="s">
        <v>20</v>
      </c>
      <c r="P23" s="234" t="s">
        <v>101</v>
      </c>
    </row>
    <row r="24" spans="1:16" x14ac:dyDescent="0.2">
      <c r="A24" s="232" t="s">
        <v>52</v>
      </c>
      <c r="B24" s="175"/>
      <c r="E24" s="237"/>
      <c r="F24" s="175"/>
      <c r="M24" s="235" t="s">
        <v>21</v>
      </c>
    </row>
    <row r="25" spans="1:16" x14ac:dyDescent="0.2">
      <c r="B25" s="175"/>
      <c r="E25" s="237"/>
      <c r="F25" s="175"/>
      <c r="M25" s="235" t="s">
        <v>22</v>
      </c>
    </row>
    <row r="26" spans="1:16" x14ac:dyDescent="0.2">
      <c r="B26" s="175"/>
      <c r="E26" s="237"/>
      <c r="F26" s="175"/>
      <c r="M26" s="235" t="s">
        <v>23</v>
      </c>
    </row>
    <row r="27" spans="1:16" x14ac:dyDescent="0.2">
      <c r="B27" s="175"/>
      <c r="E27" s="237"/>
      <c r="F27" s="175"/>
      <c r="M27" s="235" t="s">
        <v>24</v>
      </c>
    </row>
    <row r="28" spans="1:16" x14ac:dyDescent="0.2">
      <c r="B28" s="175"/>
      <c r="E28" s="237"/>
      <c r="F28" s="175"/>
      <c r="M28" s="242" t="str">
        <f>IF(A24="ja","anerkannter PKW der NPÄ's mit Zuschlag","")</f>
        <v/>
      </c>
      <c r="P28" s="231" t="s">
        <v>82</v>
      </c>
    </row>
    <row r="29" spans="1:16" x14ac:dyDescent="0.2">
      <c r="B29" s="175"/>
      <c r="E29" s="237"/>
      <c r="F29" s="175"/>
      <c r="P29" s="234" t="s">
        <v>111</v>
      </c>
    </row>
    <row r="30" spans="1:16" x14ac:dyDescent="0.2">
      <c r="B30" s="175"/>
      <c r="E30" s="237"/>
      <c r="F30" s="175"/>
      <c r="P30" s="234" t="s">
        <v>112</v>
      </c>
    </row>
    <row r="31" spans="1:16" x14ac:dyDescent="0.2">
      <c r="B31" s="176"/>
      <c r="D31" s="235"/>
      <c r="E31" s="237"/>
      <c r="F31" s="175"/>
    </row>
    <row r="32" spans="1:16" x14ac:dyDescent="0.2">
      <c r="B32" s="175"/>
      <c r="D32" s="235"/>
      <c r="E32" s="237"/>
      <c r="F32" s="238"/>
    </row>
    <row r="33" spans="2:44" x14ac:dyDescent="0.2">
      <c r="B33" s="175"/>
      <c r="D33" s="235"/>
      <c r="E33" s="237"/>
      <c r="F33" s="175"/>
      <c r="M33" s="17" t="s">
        <v>85</v>
      </c>
    </row>
    <row r="34" spans="2:44" x14ac:dyDescent="0.2">
      <c r="B34" s="175"/>
      <c r="D34" s="235"/>
      <c r="E34" s="237"/>
      <c r="F34" s="175"/>
      <c r="M34" s="232" t="s">
        <v>53</v>
      </c>
      <c r="P34" s="231" t="s">
        <v>195</v>
      </c>
      <c r="S34" s="231" t="s">
        <v>196</v>
      </c>
      <c r="V34" s="231" t="s">
        <v>197</v>
      </c>
    </row>
    <row r="35" spans="2:44" x14ac:dyDescent="0.2">
      <c r="B35" s="175"/>
      <c r="D35" s="235"/>
      <c r="E35" s="237"/>
      <c r="F35" s="175"/>
      <c r="M35" s="232" t="s">
        <v>52</v>
      </c>
      <c r="P35" s="239" t="s">
        <v>203</v>
      </c>
      <c r="S35" s="239" t="s">
        <v>203</v>
      </c>
      <c r="V35" s="239" t="s">
        <v>203</v>
      </c>
      <c r="AD35" s="239"/>
    </row>
    <row r="36" spans="2:44" x14ac:dyDescent="0.2">
      <c r="B36" s="175"/>
      <c r="D36" s="235"/>
      <c r="E36" s="237"/>
      <c r="F36" s="175"/>
      <c r="P36" s="239" t="s">
        <v>204</v>
      </c>
      <c r="S36" s="239" t="s">
        <v>204</v>
      </c>
      <c r="V36" s="239" t="s">
        <v>204</v>
      </c>
      <c r="AD36" s="239"/>
    </row>
    <row r="37" spans="2:44" x14ac:dyDescent="0.2">
      <c r="B37" s="175"/>
      <c r="D37" s="235"/>
      <c r="E37" s="237"/>
      <c r="F37" s="175"/>
      <c r="M37" s="231" t="s">
        <v>83</v>
      </c>
      <c r="P37" s="239" t="s">
        <v>206</v>
      </c>
      <c r="S37" s="239" t="s">
        <v>206</v>
      </c>
      <c r="V37" s="239" t="s">
        <v>206</v>
      </c>
      <c r="AD37" s="239"/>
    </row>
    <row r="38" spans="2:44" x14ac:dyDescent="0.2">
      <c r="B38" s="175"/>
      <c r="D38" s="235"/>
      <c r="E38" s="237"/>
      <c r="F38" s="175"/>
      <c r="M38" s="234" t="s">
        <v>77</v>
      </c>
      <c r="P38" s="239" t="s">
        <v>209</v>
      </c>
      <c r="S38" s="239" t="s">
        <v>205</v>
      </c>
      <c r="V38" s="239" t="s">
        <v>205</v>
      </c>
      <c r="AD38" s="239"/>
    </row>
    <row r="39" spans="2:44" x14ac:dyDescent="0.2">
      <c r="B39" s="175"/>
      <c r="D39" s="235"/>
      <c r="E39" s="237"/>
      <c r="F39" s="175"/>
      <c r="M39" s="232" t="s">
        <v>193</v>
      </c>
      <c r="P39" s="239" t="s">
        <v>208</v>
      </c>
      <c r="S39" s="239"/>
      <c r="V39" s="239"/>
      <c r="AD39" s="239"/>
    </row>
    <row r="40" spans="2:44" x14ac:dyDescent="0.2">
      <c r="B40" s="175"/>
      <c r="D40" s="235"/>
      <c r="E40" s="237"/>
      <c r="F40" s="175"/>
      <c r="M40" s="232" t="s">
        <v>194</v>
      </c>
      <c r="P40" s="244" t="s">
        <v>205</v>
      </c>
      <c r="AD40" s="239"/>
    </row>
    <row r="41" spans="2:44" x14ac:dyDescent="0.2">
      <c r="B41" s="175"/>
      <c r="D41" s="235"/>
      <c r="E41" s="237"/>
      <c r="F41" s="175"/>
      <c r="M41" s="232" t="s">
        <v>86</v>
      </c>
      <c r="P41" s="244" t="s">
        <v>207</v>
      </c>
      <c r="Q41" s="26"/>
      <c r="R41" s="26"/>
      <c r="S41" s="26"/>
      <c r="T41" s="26"/>
      <c r="U41" s="26"/>
      <c r="V41" s="26"/>
      <c r="W41" s="26"/>
      <c r="X41" s="26"/>
      <c r="Y41" s="26"/>
      <c r="Z41" s="26"/>
      <c r="AA41" s="26"/>
      <c r="AB41" s="26"/>
      <c r="AC41" s="26"/>
      <c r="AD41" s="26"/>
      <c r="AE41" s="26"/>
      <c r="AF41" s="26"/>
      <c r="AG41" s="26"/>
      <c r="AH41" s="26"/>
      <c r="AI41" s="26"/>
      <c r="AJ41" s="26"/>
      <c r="AK41" s="26"/>
      <c r="AL41" s="26"/>
      <c r="AM41" s="26"/>
      <c r="AN41" s="26"/>
      <c r="AO41" s="26"/>
      <c r="AP41" s="26"/>
      <c r="AQ41" s="26"/>
      <c r="AR41" s="26"/>
    </row>
    <row r="42" spans="2:44" x14ac:dyDescent="0.2">
      <c r="B42" s="175"/>
      <c r="D42" s="235"/>
      <c r="E42" s="237"/>
      <c r="F42" s="175"/>
      <c r="M42" s="240" t="s">
        <v>198</v>
      </c>
      <c r="P42" s="239"/>
      <c r="Q42" s="184"/>
      <c r="R42" s="184"/>
      <c r="S42" s="184"/>
      <c r="T42" s="184"/>
      <c r="U42" s="184"/>
      <c r="V42" s="184"/>
      <c r="W42" s="184"/>
      <c r="X42" s="184"/>
      <c r="Y42" s="184"/>
      <c r="Z42" s="184"/>
      <c r="AA42" s="184"/>
      <c r="AB42" s="184"/>
      <c r="AC42" s="184"/>
      <c r="AD42" s="184"/>
      <c r="AE42" s="184"/>
      <c r="AF42" s="184"/>
      <c r="AG42" s="184"/>
      <c r="AH42" s="184"/>
      <c r="AI42" s="184"/>
      <c r="AJ42" s="184"/>
      <c r="AK42" s="184"/>
      <c r="AL42" s="184"/>
      <c r="AM42" s="184"/>
      <c r="AN42" s="184"/>
      <c r="AO42" s="184"/>
      <c r="AP42" s="184"/>
      <c r="AQ42" s="184"/>
      <c r="AR42" s="184"/>
    </row>
    <row r="43" spans="2:44" x14ac:dyDescent="0.2">
      <c r="B43" s="175"/>
      <c r="D43" s="235"/>
      <c r="E43" s="237"/>
      <c r="F43" s="175"/>
      <c r="M43" s="232" t="s">
        <v>88</v>
      </c>
      <c r="N43" s="26"/>
      <c r="O43" s="26"/>
      <c r="P43" s="184"/>
      <c r="Q43" s="185"/>
      <c r="R43" s="185"/>
      <c r="S43" s="185"/>
      <c r="T43" s="185"/>
      <c r="U43" s="185"/>
      <c r="V43" s="256"/>
      <c r="W43" s="185"/>
      <c r="X43" s="185"/>
      <c r="Y43" s="185"/>
      <c r="Z43" s="185"/>
      <c r="AA43" s="764"/>
      <c r="AB43" s="765"/>
      <c r="AC43" s="765"/>
      <c r="AD43" s="765"/>
      <c r="AE43" s="765"/>
      <c r="AF43" s="764"/>
      <c r="AG43" s="765"/>
      <c r="AH43" s="765"/>
      <c r="AI43" s="765"/>
      <c r="AJ43" s="765"/>
      <c r="AK43" s="765"/>
      <c r="AL43" s="765"/>
      <c r="AM43" s="765"/>
      <c r="AN43" s="765"/>
      <c r="AO43" s="765"/>
      <c r="AP43" s="765"/>
      <c r="AQ43" s="765"/>
      <c r="AR43" s="765"/>
    </row>
    <row r="44" spans="2:44" x14ac:dyDescent="0.2">
      <c r="B44" s="175"/>
      <c r="D44" s="235"/>
      <c r="E44" s="237"/>
      <c r="F44" s="175"/>
      <c r="M44" s="232" t="s">
        <v>89</v>
      </c>
      <c r="N44" s="184"/>
      <c r="O44" s="184"/>
      <c r="P44" s="185"/>
      <c r="Q44" s="186"/>
      <c r="R44" s="186"/>
      <c r="S44" s="186"/>
      <c r="T44" s="186"/>
      <c r="U44" s="186"/>
      <c r="V44" s="760"/>
      <c r="W44" s="760"/>
      <c r="X44" s="760"/>
      <c r="Y44" s="760"/>
      <c r="Z44" s="760"/>
      <c r="AA44" s="761"/>
      <c r="AB44" s="761"/>
      <c r="AC44" s="761"/>
      <c r="AD44" s="761"/>
      <c r="AE44" s="761"/>
      <c r="AF44" s="762"/>
      <c r="AG44" s="762"/>
      <c r="AH44" s="762"/>
      <c r="AI44" s="762"/>
      <c r="AJ44" s="762"/>
      <c r="AK44" s="762"/>
      <c r="AL44" s="762"/>
      <c r="AM44" s="762"/>
      <c r="AN44" s="762"/>
      <c r="AO44" s="762"/>
      <c r="AP44" s="762"/>
      <c r="AQ44" s="762"/>
      <c r="AR44" s="762"/>
    </row>
    <row r="45" spans="2:44" x14ac:dyDescent="0.2">
      <c r="B45" s="175"/>
      <c r="D45" s="235"/>
      <c r="E45" s="237"/>
      <c r="F45" s="175"/>
      <c r="M45" s="232" t="s">
        <v>87</v>
      </c>
      <c r="N45" s="185"/>
      <c r="O45" s="185"/>
      <c r="P45" s="186"/>
    </row>
    <row r="46" spans="2:44" x14ac:dyDescent="0.2">
      <c r="B46" s="175"/>
      <c r="D46" s="235"/>
      <c r="E46" s="237"/>
      <c r="F46" s="175"/>
      <c r="M46" s="185"/>
      <c r="N46" s="186"/>
      <c r="O46" s="186"/>
    </row>
    <row r="47" spans="2:44" x14ac:dyDescent="0.2">
      <c r="B47" s="175"/>
      <c r="D47" s="235"/>
      <c r="E47" s="237"/>
      <c r="F47" s="175"/>
      <c r="M47" s="186"/>
    </row>
    <row r="48" spans="2:44" x14ac:dyDescent="0.2">
      <c r="B48" s="175"/>
      <c r="D48" s="235"/>
      <c r="E48" s="237"/>
      <c r="F48" s="175"/>
    </row>
    <row r="49" spans="2:16" x14ac:dyDescent="0.2">
      <c r="B49" s="175"/>
      <c r="D49" s="235"/>
      <c r="E49" s="237"/>
      <c r="F49" s="175"/>
    </row>
    <row r="50" spans="2:16" x14ac:dyDescent="0.2">
      <c r="B50" s="175"/>
      <c r="D50" s="235"/>
      <c r="E50" s="237"/>
      <c r="F50" s="175"/>
    </row>
    <row r="51" spans="2:16" x14ac:dyDescent="0.2">
      <c r="B51" s="175"/>
      <c r="F51" s="175"/>
    </row>
    <row r="52" spans="2:16" x14ac:dyDescent="0.2">
      <c r="B52" s="175"/>
      <c r="F52" s="175"/>
    </row>
    <row r="53" spans="2:16" x14ac:dyDescent="0.2">
      <c r="F53" s="175"/>
    </row>
    <row r="59" spans="2:16" s="241" customFormat="1" x14ac:dyDescent="0.2">
      <c r="C59" s="232"/>
      <c r="M59" s="232"/>
      <c r="N59" s="232"/>
      <c r="O59" s="232"/>
      <c r="P59" s="232"/>
    </row>
    <row r="60" spans="2:16" x14ac:dyDescent="0.2">
      <c r="C60" s="241"/>
      <c r="P60" s="241"/>
    </row>
    <row r="61" spans="2:16" x14ac:dyDescent="0.2">
      <c r="N61" s="241"/>
      <c r="O61" s="241"/>
    </row>
    <row r="62" spans="2:16" x14ac:dyDescent="0.2">
      <c r="M62" s="241"/>
    </row>
  </sheetData>
  <sheetProtection password="DA8F" sheet="1" selectLockedCells="1"/>
  <mergeCells count="6">
    <mergeCell ref="V44:Z44"/>
    <mergeCell ref="AA44:AE44"/>
    <mergeCell ref="AF44:AR44"/>
    <mergeCell ref="I1:L1"/>
    <mergeCell ref="AA43:AE43"/>
    <mergeCell ref="AF43:AR43"/>
  </mergeCells>
  <phoneticPr fontId="6" type="noConversion"/>
  <dataValidations count="1">
    <dataValidation type="list" allowBlank="1" showInputMessage="1" showErrorMessage="1" sqref="I3:L3 A24">
      <formula1>"ja,nein"</formula1>
    </dataValidation>
  </dataValidations>
  <pageMargins left="0.78740157499999996" right="0.78740157499999996" top="0.984251969" bottom="0.984251969" header="0.4921259845" footer="0.4921259845"/>
  <pageSetup paperSize="9" scale="44" orientation="landscape"/>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7</vt:i4>
      </vt:variant>
      <vt:variant>
        <vt:lpstr>Benannte Bereiche</vt:lpstr>
      </vt:variant>
      <vt:variant>
        <vt:i4>34</vt:i4>
      </vt:variant>
    </vt:vector>
  </HeadingPairs>
  <TitlesOfParts>
    <vt:vector size="41" baseType="lpstr">
      <vt:lpstr>Personenstammblatt</vt:lpstr>
      <vt:lpstr>Nutzungshinweise</vt:lpstr>
      <vt:lpstr>Reisekostenabrechnungen</vt:lpstr>
      <vt:lpstr>Einzelaufstellung1</vt:lpstr>
      <vt:lpstr>Einzelaufstellung2</vt:lpstr>
      <vt:lpstr>Einzelaufstellung3</vt:lpstr>
      <vt:lpstr>Behördenstammblatt</vt:lpstr>
      <vt:lpstr>Abendessen</vt:lpstr>
      <vt:lpstr>Auswahl</vt:lpstr>
      <vt:lpstr>Bahncardart</vt:lpstr>
      <vt:lpstr>Beförderungsmittel</vt:lpstr>
      <vt:lpstr>BeförderungsmittelNPÄ</vt:lpstr>
      <vt:lpstr>Behörden</vt:lpstr>
      <vt:lpstr>Bereiche</vt:lpstr>
      <vt:lpstr>BereichLU</vt:lpstr>
      <vt:lpstr>Dienstgeschäft</vt:lpstr>
      <vt:lpstr>Einzelaufstellung1!Druckbereich</vt:lpstr>
      <vt:lpstr>Einzelaufstellung2!Druckbereich</vt:lpstr>
      <vt:lpstr>Einzelaufstellung3!Druckbereich</vt:lpstr>
      <vt:lpstr>Nutzungshinweise!Druckbereich</vt:lpstr>
      <vt:lpstr>Personenstammblatt!Druckbereich</vt:lpstr>
      <vt:lpstr>Reisekostenabrechnungen!Druckbereich</vt:lpstr>
      <vt:lpstr>Grund</vt:lpstr>
      <vt:lpstr>Haushalt</vt:lpstr>
      <vt:lpstr>HaushaltLU</vt:lpstr>
      <vt:lpstr>Identifikation</vt:lpstr>
      <vt:lpstr>Kostenart</vt:lpstr>
      <vt:lpstr>Kostenstelle</vt:lpstr>
      <vt:lpstr>Kostenträger</vt:lpstr>
      <vt:lpstr>Mittag</vt:lpstr>
      <vt:lpstr>Projekt</vt:lpstr>
      <vt:lpstr>ProjektLU</vt:lpstr>
      <vt:lpstr>Reiseart1</vt:lpstr>
      <vt:lpstr>Reiseart2</vt:lpstr>
      <vt:lpstr>Reiseart3</vt:lpstr>
      <vt:lpstr>Reisedauer</vt:lpstr>
      <vt:lpstr>Reiseziele</vt:lpstr>
      <vt:lpstr>Reisezwecke</vt:lpstr>
      <vt:lpstr>Ticketbereitstellung</vt:lpstr>
      <vt:lpstr>Verpflegung</vt:lpstr>
      <vt:lpstr>Wegstreckenentschädigungsart</vt:lpstr>
    </vt:vector>
  </TitlesOfParts>
  <Company>Finanzministerium MV</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fm170f</dc:creator>
  <cp:lastModifiedBy>Buchholz, Frank</cp:lastModifiedBy>
  <cp:lastPrinted>2020-12-10T12:43:22Z</cp:lastPrinted>
  <dcterms:created xsi:type="dcterms:W3CDTF">2009-05-14T11:41:14Z</dcterms:created>
  <dcterms:modified xsi:type="dcterms:W3CDTF">2021-01-06T16:17:59Z</dcterms:modified>
</cp:coreProperties>
</file>