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1840" windowHeight="12525" tabRatio="933" activeTab="4"/>
  </bookViews>
  <sheets>
    <sheet name="Personenstammblatt" sheetId="6" r:id="rId1"/>
    <sheet name="Bedingungen" sheetId="5" state="hidden" r:id="rId2"/>
    <sheet name="Bedingungen Vz M" sheetId="17" r:id="rId3"/>
    <sheet name="Nutzungshinweise" sheetId="12" r:id="rId4"/>
    <sheet name="Dienstreiseantrag eintägig" sheetId="11" r:id="rId5"/>
    <sheet name="Reisekostenabrechnung eintägig" sheetId="4" r:id="rId6"/>
    <sheet name="Dienstreiseantrag mehrtägig" sheetId="1" r:id="rId7"/>
    <sheet name="Reisekostenabrechnung mehrtägig" sheetId="2" r:id="rId8"/>
    <sheet name="Wirtschaftlichkeit BahnCard" sheetId="20" r:id="rId9"/>
    <sheet name="Reisebüro" sheetId="19" state="hidden" r:id="rId10"/>
    <sheet name="Reisebüro Vz M" sheetId="15" r:id="rId11"/>
    <sheet name="Mitreisende" sheetId="8" r:id="rId12"/>
    <sheet name="Kostenübernahme" sheetId="10" r:id="rId13"/>
    <sheet name="Behördenstammblatt" sheetId="3" state="hidden" r:id="rId14"/>
  </sheets>
  <definedNames>
    <definedName name="Bahncardart" localSheetId="8">Behördenstammblatt!$M$2:$M$12</definedName>
    <definedName name="Bahncardart">Behördenstammblatt!$M$2:$M$12</definedName>
    <definedName name="Beförderungsmittel" localSheetId="8">Behördenstammblatt!$C$2:$C$16</definedName>
    <definedName name="Beförderungsmittel">Behördenstammblatt!$C$2:$C$15</definedName>
    <definedName name="BeförderungsmittelNPÄ">Behördenstammblatt!$C$2:$C$16</definedName>
    <definedName name="Behörde" localSheetId="2">Behördenstammblatt!#REF!</definedName>
    <definedName name="Behörde" localSheetId="9">Behördenstammblatt!#REF!</definedName>
    <definedName name="Behörde" localSheetId="8">Behördenstammblatt!#REF!</definedName>
    <definedName name="Behörde">Behördenstammblatt!#REF!</definedName>
    <definedName name="Behörden" localSheetId="8">Behördenstammblatt!$A$2</definedName>
    <definedName name="Behörden">Behördenstammblatt!$A$2</definedName>
    <definedName name="Bereich" localSheetId="2">Behördenstammblatt!#REF!</definedName>
    <definedName name="Bereich" localSheetId="9">Behördenstammblatt!#REF!</definedName>
    <definedName name="Bereich" localSheetId="8">Behördenstammblatt!#REF!</definedName>
    <definedName name="Bereich">Behördenstammblatt!#REF!</definedName>
    <definedName name="Bereiche" localSheetId="8">Behördenstammblatt!$B$2:$B$8</definedName>
    <definedName name="Bereiche">Behördenstammblatt!$B$2:$B$10</definedName>
    <definedName name="BereicheFM">Behördenstammblatt!$B$2:$B$8</definedName>
    <definedName name="Dienstgeschäft" localSheetId="8">Behördenstammblatt!$P$16:$P$21</definedName>
    <definedName name="Dienstgeschäft">Behördenstammblatt!$P$16:$P$21</definedName>
    <definedName name="DienstgeschäftSBA">Behördenstammblatt!$P$16:$P$21</definedName>
    <definedName name="_xlnm.Print_Area" localSheetId="1">Bedingungen!$A$1:$C$35</definedName>
    <definedName name="_xlnm.Print_Area" localSheetId="2">'Bedingungen Vz M'!$B$1:$C$35</definedName>
    <definedName name="_xlnm.Print_Area" localSheetId="4">'Dienstreiseantrag eintägig'!$A$1:$AF$58</definedName>
    <definedName name="_xlnm.Print_Area" localSheetId="6">'Dienstreiseantrag mehrtägig'!$A$1:$AF$68</definedName>
    <definedName name="_xlnm.Print_Area" localSheetId="12">Kostenübernahme!$A$2:$H$58</definedName>
    <definedName name="_xlnm.Print_Area" localSheetId="11">Mitreisende!$A$2:$K$51</definedName>
    <definedName name="_xlnm.Print_Area" localSheetId="0">Personenstammblatt!$A$1:$AD$24</definedName>
    <definedName name="_xlnm.Print_Area" localSheetId="9">Reisebüro!$A$2:$M$59</definedName>
    <definedName name="_xlnm.Print_Area" localSheetId="10">'Reisebüro Vz M'!$A$2:$M$62</definedName>
    <definedName name="_xlnm.Print_Area" localSheetId="5">'Reisekostenabrechnung eintägig'!$A$1:$AF$65</definedName>
    <definedName name="_xlnm.Print_Area" localSheetId="7">'Reisekostenabrechnung mehrtägig'!$A$1:$AF$114</definedName>
    <definedName name="_xlnm.Print_Area" localSheetId="8">'Wirtschaftlichkeit BahnCard'!$A$1:$L$48</definedName>
    <definedName name="_xlnm.Print_Titles" localSheetId="8">'Wirtschaftlichkeit BahnCard'!$9:$11</definedName>
    <definedName name="Haushalt" localSheetId="8">Behördenstammblatt!$D$2:$D$5</definedName>
    <definedName name="Haushalt">Behördenstammblatt!$D$2:$D$18</definedName>
    <definedName name="HaushaltFM">Behördenstammblatt!$D$2:$D$4</definedName>
    <definedName name="Identifikation">Behördenstammblatt!$M$20:$M$24</definedName>
    <definedName name="Kostenart" localSheetId="8">Behördenstammblatt!$G$2</definedName>
    <definedName name="Kostenart">Behördenstammblatt!$G$2</definedName>
    <definedName name="KostenartWit">Behördenstammblatt!$G$2:$G$10</definedName>
    <definedName name="KostenBahnCard">Behördenstammblatt!$M$23:$M$24</definedName>
    <definedName name="Kostenstelle" localSheetId="8">Behördenstammblatt!$F$2</definedName>
    <definedName name="Kostenstelle">Behördenstammblatt!$F$2</definedName>
    <definedName name="KostenstelleWit">Behördenstammblatt!$F$2:$F$9</definedName>
    <definedName name="Kostenträger" localSheetId="8">Behördenstammblatt!$H$2</definedName>
    <definedName name="Kostenträger">Behördenstammblatt!$H$2</definedName>
    <definedName name="KostenträgerWit">Behördenstammblatt!$H$2</definedName>
    <definedName name="Projekt" localSheetId="8">Behördenstammblatt!$E$2:$E$13</definedName>
    <definedName name="Projekt">Behördenstammblatt!$E$2:$E$13</definedName>
    <definedName name="ProjektFM">Behördenstammblatt!$E$2:$E$13</definedName>
    <definedName name="Reiseart1" localSheetId="8">Behördenstammblatt!$P$2:$P$6</definedName>
    <definedName name="Reiseart1">Behördenstammblatt!$P$2:$P$6</definedName>
    <definedName name="Reiseart2" localSheetId="8">Behördenstammblatt!$P$9:$P$12</definedName>
    <definedName name="Reiseart2">Behördenstammblatt!$P$9:$P$12</definedName>
    <definedName name="Ticketbereitstellung">Behördenstammblatt!$M$14:$M$16</definedName>
  </definedNames>
  <calcPr calcId="145621"/>
</workbook>
</file>

<file path=xl/calcChain.xml><?xml version="1.0" encoding="utf-8"?>
<calcChain xmlns="http://schemas.openxmlformats.org/spreadsheetml/2006/main">
  <c r="R13" i="2" l="1"/>
  <c r="AP7" i="2" s="1"/>
  <c r="AQ7" i="2" s="1"/>
  <c r="AH3" i="2" s="1"/>
  <c r="AL16" i="6"/>
  <c r="AL17" i="6" s="1"/>
  <c r="T13" i="6" s="1"/>
  <c r="F56" i="11"/>
  <c r="F66" i="1"/>
  <c r="F68" i="1"/>
  <c r="F58" i="11"/>
  <c r="S5" i="1"/>
  <c r="AA5" i="1"/>
  <c r="AA4" i="1"/>
  <c r="S4" i="1"/>
  <c r="E4" i="1"/>
  <c r="A4" i="1"/>
  <c r="K108" i="2"/>
  <c r="Y108" i="2"/>
  <c r="L6" i="20"/>
  <c r="A15" i="2"/>
  <c r="A14" i="4"/>
  <c r="A22" i="4"/>
  <c r="A20" i="4"/>
  <c r="K55" i="4"/>
  <c r="Y55" i="4" s="1"/>
  <c r="L12" i="11"/>
  <c r="K7" i="20"/>
  <c r="M109" i="2"/>
  <c r="X7" i="2"/>
  <c r="J5" i="2"/>
  <c r="J4" i="2"/>
  <c r="Q9" i="2"/>
  <c r="I9" i="2"/>
  <c r="E9" i="2"/>
  <c r="A9" i="2"/>
  <c r="Q8" i="2"/>
  <c r="I8" i="2"/>
  <c r="E8" i="2"/>
  <c r="A8" i="2"/>
  <c r="AB7" i="2"/>
  <c r="S7" i="2"/>
  <c r="O7" i="2"/>
  <c r="J7" i="2"/>
  <c r="A7" i="2"/>
  <c r="AB6" i="2"/>
  <c r="X6" i="2"/>
  <c r="S6" i="2"/>
  <c r="O6" i="2"/>
  <c r="J6" i="2"/>
  <c r="A6" i="2"/>
  <c r="AA5" i="2"/>
  <c r="S5" i="2"/>
  <c r="O5" i="2"/>
  <c r="E5" i="2"/>
  <c r="A5" i="2"/>
  <c r="AA4" i="2"/>
  <c r="S4" i="2"/>
  <c r="O4" i="2"/>
  <c r="E4" i="2"/>
  <c r="A4" i="2"/>
  <c r="X7" i="1"/>
  <c r="AB7" i="1"/>
  <c r="S7" i="1"/>
  <c r="O7" i="1"/>
  <c r="J7" i="1"/>
  <c r="A7" i="1"/>
  <c r="J6" i="1"/>
  <c r="J5" i="1"/>
  <c r="AB6" i="1"/>
  <c r="X6" i="1"/>
  <c r="S6" i="1"/>
  <c r="O6" i="1"/>
  <c r="A6" i="1"/>
  <c r="O5" i="1"/>
  <c r="E5" i="1"/>
  <c r="A5" i="1"/>
  <c r="J4" i="1"/>
  <c r="O4" i="1"/>
  <c r="AA4" i="4"/>
  <c r="AA3" i="4"/>
  <c r="S4" i="4"/>
  <c r="S3" i="4"/>
  <c r="O3" i="4"/>
  <c r="AB6" i="4"/>
  <c r="X6" i="4"/>
  <c r="S6" i="4"/>
  <c r="O6" i="4"/>
  <c r="J6" i="4"/>
  <c r="A6" i="4"/>
  <c r="AB5" i="4"/>
  <c r="X5" i="4"/>
  <c r="S5" i="4"/>
  <c r="O5" i="4"/>
  <c r="J5" i="4"/>
  <c r="A5" i="4"/>
  <c r="O4" i="4"/>
  <c r="J4" i="4"/>
  <c r="E4" i="4"/>
  <c r="A4" i="4"/>
  <c r="J3" i="4"/>
  <c r="E3" i="4"/>
  <c r="A3" i="4"/>
  <c r="F64" i="1"/>
  <c r="F54" i="11"/>
  <c r="Z55" i="11"/>
  <c r="B55" i="11"/>
  <c r="B27" i="3"/>
  <c r="C16" i="3"/>
  <c r="O4" i="11"/>
  <c r="O3" i="11"/>
  <c r="S4" i="11"/>
  <c r="AA4" i="11"/>
  <c r="X6" i="11"/>
  <c r="X5" i="11"/>
  <c r="AC44" i="1"/>
  <c r="AC41" i="1"/>
  <c r="I53" i="1" s="1"/>
  <c r="B25" i="15"/>
  <c r="B22" i="19"/>
  <c r="AA3" i="11"/>
  <c r="S3" i="11"/>
  <c r="AB5" i="11"/>
  <c r="AC26" i="2"/>
  <c r="A30" i="1"/>
  <c r="A28" i="11"/>
  <c r="L44" i="20"/>
  <c r="K44" i="20"/>
  <c r="J44" i="20"/>
  <c r="A44" i="20"/>
  <c r="M1" i="10"/>
  <c r="N3" i="20"/>
  <c r="N1" i="20"/>
  <c r="M1" i="20"/>
  <c r="K5" i="20"/>
  <c r="C5" i="20"/>
  <c r="C4" i="20"/>
  <c r="D39" i="20"/>
  <c r="E39" i="20" s="1"/>
  <c r="D38" i="20"/>
  <c r="E38" i="20" s="1"/>
  <c r="D37" i="20"/>
  <c r="G37" i="20" s="1"/>
  <c r="D36" i="20"/>
  <c r="E36" i="20" s="1"/>
  <c r="D35" i="20"/>
  <c r="F35" i="20" s="1"/>
  <c r="D34" i="20"/>
  <c r="G34" i="20" s="1"/>
  <c r="D33" i="20"/>
  <c r="E33" i="20" s="1"/>
  <c r="D32" i="20"/>
  <c r="F32" i="20" s="1"/>
  <c r="D31" i="20"/>
  <c r="F31" i="20" s="1"/>
  <c r="I31" i="20" s="1"/>
  <c r="D30" i="20"/>
  <c r="G30" i="20"/>
  <c r="H30" i="20" s="1"/>
  <c r="D29" i="20"/>
  <c r="E29" i="20" s="1"/>
  <c r="D28" i="20"/>
  <c r="E28" i="20" s="1"/>
  <c r="D27" i="20"/>
  <c r="F27" i="20" s="1"/>
  <c r="D26" i="20"/>
  <c r="E26" i="20" s="1"/>
  <c r="D25" i="20"/>
  <c r="E25" i="20" s="1"/>
  <c r="H25" i="20" s="1"/>
  <c r="D24" i="20"/>
  <c r="E24" i="20"/>
  <c r="D23" i="20"/>
  <c r="E23" i="20" s="1"/>
  <c r="D22" i="20"/>
  <c r="G22" i="20" s="1"/>
  <c r="D21" i="20"/>
  <c r="G21" i="20"/>
  <c r="I21" i="20" s="1"/>
  <c r="D20" i="20"/>
  <c r="G20" i="20" s="1"/>
  <c r="D19" i="20"/>
  <c r="G19" i="20"/>
  <c r="I19" i="20" s="1"/>
  <c r="D18" i="20"/>
  <c r="E18" i="20" s="1"/>
  <c r="H18" i="20" s="1"/>
  <c r="D17" i="20"/>
  <c r="G17" i="20"/>
  <c r="I17" i="20" s="1"/>
  <c r="D16" i="20"/>
  <c r="E16" i="20" s="1"/>
  <c r="H16" i="20" s="1"/>
  <c r="D15" i="20"/>
  <c r="E15" i="20" s="1"/>
  <c r="D14" i="20"/>
  <c r="D13" i="20"/>
  <c r="F13" i="20"/>
  <c r="D12" i="20"/>
  <c r="I38" i="19"/>
  <c r="A23" i="2"/>
  <c r="C19" i="15"/>
  <c r="I43" i="19"/>
  <c r="I42" i="19"/>
  <c r="I41" i="19"/>
  <c r="I40" i="19"/>
  <c r="I39" i="19"/>
  <c r="I37" i="19"/>
  <c r="I36" i="19"/>
  <c r="C29" i="19"/>
  <c r="I23" i="19"/>
  <c r="H23" i="19"/>
  <c r="H22" i="19"/>
  <c r="H21" i="19"/>
  <c r="B21" i="19"/>
  <c r="B18" i="19"/>
  <c r="B17" i="19"/>
  <c r="C16" i="19"/>
  <c r="B15" i="19"/>
  <c r="I14" i="19"/>
  <c r="B14" i="19"/>
  <c r="H13" i="19"/>
  <c r="B13" i="19"/>
  <c r="R5" i="19"/>
  <c r="F2" i="19"/>
  <c r="C32" i="15"/>
  <c r="G12" i="4"/>
  <c r="W12" i="4" s="1"/>
  <c r="B44" i="2"/>
  <c r="AC44" i="2" s="1"/>
  <c r="B32" i="4"/>
  <c r="AC32" i="4" s="1"/>
  <c r="AC33" i="4" s="1"/>
  <c r="AC31" i="4"/>
  <c r="X26" i="1"/>
  <c r="AD26" i="1" s="1"/>
  <c r="X27" i="1"/>
  <c r="AD27" i="1"/>
  <c r="X28" i="1"/>
  <c r="AD28" i="1" s="1"/>
  <c r="X29" i="1"/>
  <c r="AD29" i="1"/>
  <c r="X25" i="11"/>
  <c r="AD25" i="11" s="1"/>
  <c r="X26" i="11"/>
  <c r="AD26" i="11"/>
  <c r="X27" i="11"/>
  <c r="AD27" i="11" s="1"/>
  <c r="X25" i="1"/>
  <c r="AD25" i="1"/>
  <c r="X24" i="11"/>
  <c r="AD24" i="11" s="1"/>
  <c r="E43" i="11" s="1"/>
  <c r="U43" i="11" s="1"/>
  <c r="AG43" i="11" s="1"/>
  <c r="I26" i="15"/>
  <c r="H26" i="15"/>
  <c r="H25" i="15"/>
  <c r="H24" i="15"/>
  <c r="I17" i="15"/>
  <c r="B24" i="15"/>
  <c r="B20" i="15"/>
  <c r="B21" i="15"/>
  <c r="H16" i="15"/>
  <c r="R5" i="15"/>
  <c r="B18" i="15"/>
  <c r="B17" i="15"/>
  <c r="B16" i="15"/>
  <c r="C34" i="17"/>
  <c r="I47" i="15"/>
  <c r="I46" i="15"/>
  <c r="I45" i="15"/>
  <c r="I44" i="15"/>
  <c r="I43" i="15"/>
  <c r="I42" i="15"/>
  <c r="I41" i="15"/>
  <c r="I40" i="15"/>
  <c r="I39" i="15"/>
  <c r="I38" i="15"/>
  <c r="F2" i="15"/>
  <c r="B52" i="11"/>
  <c r="AG45" i="11"/>
  <c r="AC46" i="11"/>
  <c r="AG55" i="1"/>
  <c r="L12" i="4"/>
  <c r="U13" i="2"/>
  <c r="AM1" i="2"/>
  <c r="E2" i="8"/>
  <c r="U12" i="4"/>
  <c r="J12" i="4"/>
  <c r="A12" i="4"/>
  <c r="Q9" i="1"/>
  <c r="I9" i="1"/>
  <c r="E9" i="1"/>
  <c r="A9" i="1"/>
  <c r="Q8" i="1"/>
  <c r="I8" i="1"/>
  <c r="E8" i="1"/>
  <c r="A8" i="1"/>
  <c r="Q7" i="4"/>
  <c r="I7" i="4"/>
  <c r="E7" i="4"/>
  <c r="A7" i="4"/>
  <c r="A8" i="4"/>
  <c r="E8" i="4"/>
  <c r="I8" i="4"/>
  <c r="Q8" i="4"/>
  <c r="E3" i="11"/>
  <c r="J3" i="11"/>
  <c r="Q7" i="11"/>
  <c r="I7" i="11"/>
  <c r="E7" i="11"/>
  <c r="A7" i="11"/>
  <c r="A3" i="11"/>
  <c r="A5" i="11"/>
  <c r="J5" i="11"/>
  <c r="O5" i="11"/>
  <c r="S5" i="11"/>
  <c r="AB6" i="11"/>
  <c r="C88" i="12"/>
  <c r="C34" i="5"/>
  <c r="K2" i="10"/>
  <c r="N2" i="8"/>
  <c r="AM1" i="1"/>
  <c r="AM2" i="4"/>
  <c r="AM1" i="4"/>
  <c r="AM1" i="11"/>
  <c r="B62" i="1"/>
  <c r="F62" i="1"/>
  <c r="F52" i="11"/>
  <c r="F50" i="11"/>
  <c r="B50" i="11"/>
  <c r="AC55" i="2"/>
  <c r="AC56" i="2"/>
  <c r="AC57" i="2"/>
  <c r="AC58" i="2"/>
  <c r="AC59" i="2"/>
  <c r="AC62" i="2" s="1"/>
  <c r="AC60" i="2"/>
  <c r="AC61" i="2"/>
  <c r="AC54" i="2"/>
  <c r="A36" i="2"/>
  <c r="A33" i="2"/>
  <c r="A30" i="2"/>
  <c r="A99" i="2"/>
  <c r="A57" i="4"/>
  <c r="AC48" i="2"/>
  <c r="AC49" i="2"/>
  <c r="AC51" i="2"/>
  <c r="AC50" i="2"/>
  <c r="AC47" i="2"/>
  <c r="AC36" i="4"/>
  <c r="AC39" i="4"/>
  <c r="AC37" i="4"/>
  <c r="AC38" i="4"/>
  <c r="AC35" i="4"/>
  <c r="AC38" i="2"/>
  <c r="AC45" i="2" s="1"/>
  <c r="AC43" i="2"/>
  <c r="AC42" i="2"/>
  <c r="AC41" i="2"/>
  <c r="AC40" i="2"/>
  <c r="AC39" i="2"/>
  <c r="AC30" i="4"/>
  <c r="AC28" i="4"/>
  <c r="AC29" i="4"/>
  <c r="AC27" i="4"/>
  <c r="AC26" i="4"/>
  <c r="B64" i="1"/>
  <c r="F65" i="1" s="1"/>
  <c r="B54" i="11"/>
  <c r="F55" i="11"/>
  <c r="I3" i="8"/>
  <c r="F3" i="8"/>
  <c r="AB13" i="1"/>
  <c r="AB13" i="2"/>
  <c r="W13" i="1"/>
  <c r="W13" i="2" s="1"/>
  <c r="AF28" i="11"/>
  <c r="AF30" i="1"/>
  <c r="AB50" i="1"/>
  <c r="AC84" i="2"/>
  <c r="AC83" i="2"/>
  <c r="AC82" i="2"/>
  <c r="AC81" i="2"/>
  <c r="AC80" i="2"/>
  <c r="AC79" i="2"/>
  <c r="AC78" i="2"/>
  <c r="AC77" i="2"/>
  <c r="AC96" i="2"/>
  <c r="AC95" i="2"/>
  <c r="AC94" i="2"/>
  <c r="AC93" i="2"/>
  <c r="AC92" i="2"/>
  <c r="AC91" i="2"/>
  <c r="AC90" i="2"/>
  <c r="AC89" i="2"/>
  <c r="AC97" i="2" s="1"/>
  <c r="J4" i="11"/>
  <c r="D16" i="10"/>
  <c r="L14" i="2"/>
  <c r="L14" i="1"/>
  <c r="L13" i="4"/>
  <c r="L13" i="11"/>
  <c r="AB12" i="11"/>
  <c r="W12" i="11"/>
  <c r="R12" i="11"/>
  <c r="B60" i="1"/>
  <c r="F60" i="1"/>
  <c r="A17" i="11"/>
  <c r="K17" i="11"/>
  <c r="V17" i="4"/>
  <c r="K17" i="4"/>
  <c r="A17" i="4"/>
  <c r="V17" i="11"/>
  <c r="Z63" i="1"/>
  <c r="Z53" i="11"/>
  <c r="AE1" i="6"/>
  <c r="B22" i="15" s="1"/>
  <c r="AE12" i="4"/>
  <c r="Z12" i="4"/>
  <c r="Q8" i="11"/>
  <c r="I8" i="11"/>
  <c r="E8" i="11"/>
  <c r="A8" i="11"/>
  <c r="S6" i="11"/>
  <c r="O6" i="11"/>
  <c r="J6" i="11"/>
  <c r="A6" i="11"/>
  <c r="E4" i="11"/>
  <c r="A4" i="11"/>
  <c r="M43" i="11"/>
  <c r="X36" i="11"/>
  <c r="M53" i="1"/>
  <c r="C20" i="10"/>
  <c r="C19" i="10"/>
  <c r="C18" i="10"/>
  <c r="C15" i="10"/>
  <c r="C14" i="10"/>
  <c r="A3" i="10"/>
  <c r="A2" i="10"/>
  <c r="G13" i="2"/>
  <c r="A21" i="2"/>
  <c r="V18" i="2"/>
  <c r="K18" i="2"/>
  <c r="A18" i="2"/>
  <c r="AE13" i="2"/>
  <c r="Z13" i="2"/>
  <c r="L13" i="1"/>
  <c r="L13" i="2" s="1"/>
  <c r="J13" i="2"/>
  <c r="A13" i="2"/>
  <c r="V18" i="1"/>
  <c r="K18" i="1"/>
  <c r="A18" i="1"/>
  <c r="AC73" i="2"/>
  <c r="AB46" i="2"/>
  <c r="Y46" i="2"/>
  <c r="M46" i="2"/>
  <c r="AC54" i="4"/>
  <c r="AC48" i="4"/>
  <c r="AB34" i="4"/>
  <c r="Y34" i="4"/>
  <c r="M34" i="4"/>
  <c r="X38" i="1"/>
  <c r="AC56" i="1"/>
  <c r="G13" i="20"/>
  <c r="I13" i="20" s="1"/>
  <c r="AC85" i="2"/>
  <c r="R12" i="4"/>
  <c r="AP7" i="4" s="1"/>
  <c r="AQ7" i="4" s="1"/>
  <c r="AH3" i="4" s="1"/>
  <c r="G14" i="20"/>
  <c r="H14" i="20" s="1"/>
  <c r="E32" i="20"/>
  <c r="F12" i="20"/>
  <c r="E19" i="20"/>
  <c r="F17" i="20"/>
  <c r="G28" i="20"/>
  <c r="F24" i="20"/>
  <c r="E30" i="20"/>
  <c r="F23" i="20"/>
  <c r="I23" i="20" s="1"/>
  <c r="G23" i="20"/>
  <c r="H23" i="20" s="1"/>
  <c r="G24" i="20"/>
  <c r="H24" i="20" s="1"/>
  <c r="E12" i="20"/>
  <c r="F21" i="20"/>
  <c r="F25" i="20"/>
  <c r="I25" i="20" s="1"/>
  <c r="G26" i="20"/>
  <c r="H26" i="20" s="1"/>
  <c r="F30" i="20"/>
  <c r="E21" i="20"/>
  <c r="F34" i="20"/>
  <c r="E13" i="20"/>
  <c r="H13" i="20" s="1"/>
  <c r="G12" i="20"/>
  <c r="H12" i="20" s="1"/>
  <c r="I12" i="20"/>
  <c r="E17" i="20"/>
  <c r="G32" i="20"/>
  <c r="H32" i="20" s="1"/>
  <c r="G25" i="20"/>
  <c r="E34" i="20"/>
  <c r="F19" i="20"/>
  <c r="F39" i="20"/>
  <c r="F14" i="20"/>
  <c r="G36" i="20"/>
  <c r="H36" i="20" s="1"/>
  <c r="E14" i="20"/>
  <c r="F37" i="20"/>
  <c r="F36" i="20"/>
  <c r="G16" i="20"/>
  <c r="F16" i="20"/>
  <c r="G27" i="20"/>
  <c r="F33" i="20"/>
  <c r="G29" i="20"/>
  <c r="H29" i="20" s="1"/>
  <c r="G33" i="20"/>
  <c r="I33" i="20" s="1"/>
  <c r="AB12" i="4"/>
  <c r="H19" i="20"/>
  <c r="I30" i="20"/>
  <c r="H21" i="20"/>
  <c r="G18" i="20"/>
  <c r="I18" i="20" s="1"/>
  <c r="F29" i="20"/>
  <c r="I29" i="20" s="1"/>
  <c r="H17" i="20"/>
  <c r="G31" i="20"/>
  <c r="F18" i="20"/>
  <c r="I16" i="20"/>
  <c r="E27" i="20"/>
  <c r="H27" i="20"/>
  <c r="D40" i="20"/>
  <c r="E31" i="20"/>
  <c r="E20" i="20"/>
  <c r="F20" i="20"/>
  <c r="G15" i="20"/>
  <c r="I15" i="20" s="1"/>
  <c r="F15" i="20"/>
  <c r="G38" i="20"/>
  <c r="H38" i="20" s="1"/>
  <c r="F38" i="20"/>
  <c r="I38" i="20"/>
  <c r="H31" i="20"/>
  <c r="B3" i="8"/>
  <c r="C17" i="10"/>
  <c r="B19" i="19"/>
  <c r="I34" i="20" l="1"/>
  <c r="H34" i="20"/>
  <c r="E53" i="1"/>
  <c r="U53" i="1" s="1"/>
  <c r="I27" i="20"/>
  <c r="H20" i="20"/>
  <c r="I20" i="20"/>
  <c r="H37" i="20"/>
  <c r="I37" i="20"/>
  <c r="H15" i="20"/>
  <c r="G35" i="20"/>
  <c r="H28" i="20"/>
  <c r="E35" i="20"/>
  <c r="E37" i="20"/>
  <c r="G39" i="20"/>
  <c r="I24" i="20"/>
  <c r="I26" i="20"/>
  <c r="H33" i="20"/>
  <c r="I36" i="20"/>
  <c r="I14" i="20"/>
  <c r="I32" i="20"/>
  <c r="F26" i="20"/>
  <c r="E22" i="20"/>
  <c r="H22" i="20" s="1"/>
  <c r="F28" i="20"/>
  <c r="I28" i="20" s="1"/>
  <c r="F22" i="20"/>
  <c r="I22" i="20" s="1"/>
  <c r="I40" i="20" l="1"/>
  <c r="K43" i="20" s="1"/>
  <c r="K45" i="20" s="1"/>
  <c r="H40" i="20"/>
  <c r="J43" i="20" s="1"/>
  <c r="J45" i="20" s="1"/>
  <c r="F40" i="20"/>
  <c r="Z65" i="1"/>
  <c r="B65" i="1" s="1"/>
  <c r="AG53" i="1"/>
  <c r="H39" i="20"/>
  <c r="I39" i="20"/>
  <c r="H35" i="20"/>
  <c r="I35" i="20"/>
  <c r="E40" i="20"/>
  <c r="G40" i="20"/>
  <c r="L43" i="20" s="1"/>
  <c r="L45" i="20" s="1"/>
</calcChain>
</file>

<file path=xl/comments1.xml><?xml version="1.0" encoding="utf-8"?>
<comments xmlns="http://schemas.openxmlformats.org/spreadsheetml/2006/main">
  <authors>
    <author>freitagk</author>
  </authors>
  <commentList>
    <comment ref="Q43" authorId="0">
      <text>
        <r>
          <rPr>
            <b/>
            <sz val="9"/>
            <color indexed="81"/>
            <rFont val="Tahoma"/>
            <family val="2"/>
          </rPr>
          <t>Tagegeld</t>
        </r>
        <r>
          <rPr>
            <sz val="9"/>
            <color indexed="81"/>
            <rFont val="Tahoma"/>
            <family val="2"/>
          </rPr>
          <t xml:space="preserve">
Anspruch auf Tagegeld ab:
8 Stunden in Höhe von 5,00 Euro
14 Stunden in Höhe von 10,00 Euro
Werden dabei Mahlzeiten des Amtes wegen unentgeltlich bereit gestellt,  ist dies auch dann anzuzeigen,  wenn auf RK-Vergütung verzichtet wird.</t>
        </r>
      </text>
    </comment>
  </commentList>
</comments>
</file>

<file path=xl/comments2.xml><?xml version="1.0" encoding="utf-8"?>
<comments xmlns="http://schemas.openxmlformats.org/spreadsheetml/2006/main">
  <authors>
    <author>freitagk</author>
  </authors>
  <commentList>
    <comment ref="E24" authorId="0">
      <text>
        <r>
          <rPr>
            <b/>
            <u/>
            <sz val="9"/>
            <color indexed="81"/>
            <rFont val="Tahoma"/>
            <family val="2"/>
          </rPr>
          <t xml:space="preserve">Unentgeltliche Verpflegung bitte auswählen
</t>
        </r>
        <r>
          <rPr>
            <u/>
            <sz val="9"/>
            <color indexed="81"/>
            <rFont val="Tahoma"/>
            <family val="2"/>
          </rPr>
          <t xml:space="preserve">
</t>
        </r>
        <r>
          <rPr>
            <b/>
            <u/>
            <sz val="9"/>
            <color indexed="81"/>
            <rFont val="Tahoma"/>
            <family val="2"/>
          </rPr>
          <t>Frühstück</t>
        </r>
        <r>
          <rPr>
            <b/>
            <sz val="9"/>
            <color indexed="81"/>
            <rFont val="Tahoma"/>
            <family val="2"/>
          </rPr>
          <t xml:space="preserve">
A -  auf Veranlassung des Dienstherrn</t>
        </r>
        <r>
          <rPr>
            <sz val="9"/>
            <color indexed="81"/>
            <rFont val="Tahoma"/>
            <family val="2"/>
          </rPr>
          <t xml:space="preserve"> </t>
        </r>
        <r>
          <rPr>
            <b/>
            <sz val="9"/>
            <color indexed="81"/>
            <rFont val="Tahoma"/>
            <family val="2"/>
          </rPr>
          <t xml:space="preserve">-
</t>
        </r>
        <r>
          <rPr>
            <sz val="9"/>
            <color indexed="81"/>
            <rFont val="Tahoma"/>
            <family val="2"/>
          </rPr>
          <t xml:space="preserve">evtl. Rechnungen sind auf den Dienstherrn ausgestellt
</t>
        </r>
        <r>
          <rPr>
            <b/>
            <sz val="9"/>
            <color indexed="81"/>
            <rFont val="Tahoma"/>
            <family val="2"/>
          </rPr>
          <t>D - Einladung durch Dritte</t>
        </r>
        <r>
          <rPr>
            <sz val="9"/>
            <color indexed="81"/>
            <rFont val="Tahoma"/>
            <family val="2"/>
          </rPr>
          <t xml:space="preserve"> -
nicht vom eigenen Dienstherrn veranlasst 
(z. B. Geschäftspartner, anderer Dienstherr)</t>
        </r>
        <r>
          <rPr>
            <b/>
            <sz val="9"/>
            <color indexed="81"/>
            <rFont val="Tahoma"/>
            <family val="2"/>
          </rPr>
          <t xml:space="preserve">
S - Sonstige</t>
        </r>
        <r>
          <rPr>
            <sz val="9"/>
            <color indexed="81"/>
            <rFont val="Tahoma"/>
            <family val="2"/>
          </rPr>
          <t xml:space="preserve">
Bewirtung / außergew. Arbeitseinsatz
Geschäftlich veranlasste Bewirtung des eigenen Dienstherrn  z.B. Empfang, Konferenz, Delegationen /außergewöhnliche betriebliche Besprechungen oder Sitzungen
</t>
        </r>
      </text>
    </comment>
    <comment ref="M24" authorId="0">
      <text>
        <r>
          <rPr>
            <b/>
            <u/>
            <sz val="9"/>
            <color indexed="81"/>
            <rFont val="Tahoma"/>
            <family val="2"/>
          </rPr>
          <t xml:space="preserve">Unentgeltliche Verpflegung bitte auswählen
</t>
        </r>
        <r>
          <rPr>
            <sz val="9"/>
            <color indexed="81"/>
            <rFont val="Tahoma"/>
            <family val="2"/>
          </rPr>
          <t xml:space="preserve">
</t>
        </r>
        <r>
          <rPr>
            <b/>
            <u/>
            <sz val="9"/>
            <color indexed="81"/>
            <rFont val="Tahoma"/>
            <family val="2"/>
          </rPr>
          <t>Mittagessen</t>
        </r>
        <r>
          <rPr>
            <u/>
            <sz val="9"/>
            <color indexed="81"/>
            <rFont val="Tahoma"/>
            <family val="2"/>
          </rPr>
          <t xml:space="preserve"> </t>
        </r>
        <r>
          <rPr>
            <sz val="9"/>
            <color indexed="81"/>
            <rFont val="Tahoma"/>
            <family val="2"/>
          </rPr>
          <t xml:space="preserve">
</t>
        </r>
        <r>
          <rPr>
            <b/>
            <sz val="9"/>
            <color indexed="81"/>
            <rFont val="Tahoma"/>
            <family val="2"/>
          </rPr>
          <t>A - auf Veranlassung des Dienstherrn -</t>
        </r>
        <r>
          <rPr>
            <sz val="9"/>
            <color indexed="81"/>
            <rFont val="Tahoma"/>
            <family val="2"/>
          </rPr>
          <t xml:space="preserve">
evtl. Rechnungen sind auf den Dienstherrn ausgestellt
</t>
        </r>
        <r>
          <rPr>
            <b/>
            <sz val="9"/>
            <color indexed="81"/>
            <rFont val="Tahoma"/>
            <family val="2"/>
          </rPr>
          <t xml:space="preserve">D - Einladung durch Dritte </t>
        </r>
        <r>
          <rPr>
            <sz val="9"/>
            <color indexed="81"/>
            <rFont val="Tahoma"/>
            <family val="2"/>
          </rPr>
          <t xml:space="preserve">
nicht vom eigenen Dienstherrn veranlasst 
(z.B. Geschäftspartner, anderer Dienstherr)
</t>
        </r>
        <r>
          <rPr>
            <b/>
            <sz val="9"/>
            <color indexed="81"/>
            <rFont val="Tahoma"/>
            <family val="2"/>
          </rPr>
          <t xml:space="preserve">S - Sonstige </t>
        </r>
        <r>
          <rPr>
            <sz val="9"/>
            <color indexed="81"/>
            <rFont val="Tahoma"/>
            <family val="2"/>
          </rPr>
          <t xml:space="preserve">
Bewirtung / außergew.Arbeitseinsatz 
Geschäftlich veranlasste Bewirtung des eigenen Dienstherrn  z.B. Empfang, Konferenz, Delegationen /außergewöhnliche betriebliche Besprechungen oder Sitzungen
</t>
        </r>
      </text>
    </comment>
    <comment ref="V24" authorId="0">
      <text>
        <r>
          <rPr>
            <b/>
            <u/>
            <sz val="9"/>
            <color indexed="81"/>
            <rFont val="Tahoma"/>
            <family val="2"/>
          </rPr>
          <t xml:space="preserve">Unentgeltliche Verpflegung bitte auswählen
</t>
        </r>
        <r>
          <rPr>
            <u/>
            <sz val="9"/>
            <color indexed="81"/>
            <rFont val="Tahoma"/>
            <family val="2"/>
          </rPr>
          <t xml:space="preserve">
</t>
        </r>
        <r>
          <rPr>
            <b/>
            <u/>
            <sz val="9"/>
            <color indexed="81"/>
            <rFont val="Tahoma"/>
            <family val="2"/>
          </rPr>
          <t xml:space="preserve">Abendessen </t>
        </r>
        <r>
          <rPr>
            <b/>
            <sz val="9"/>
            <color indexed="81"/>
            <rFont val="Tahoma"/>
            <family val="2"/>
          </rPr>
          <t xml:space="preserve">
A - auf Veranlassung des Dienstherrn</t>
        </r>
        <r>
          <rPr>
            <sz val="9"/>
            <color indexed="81"/>
            <rFont val="Tahoma"/>
            <family val="2"/>
          </rPr>
          <t xml:space="preserve"> -
evtl. Rechnungen sind auf den Dienstherrn ausgestellt
</t>
        </r>
        <r>
          <rPr>
            <b/>
            <sz val="9"/>
            <color indexed="81"/>
            <rFont val="Tahoma"/>
            <family val="2"/>
          </rPr>
          <t xml:space="preserve">D -  Einladung durch Dritte </t>
        </r>
        <r>
          <rPr>
            <sz val="9"/>
            <color indexed="81"/>
            <rFont val="Tahoma"/>
            <family val="2"/>
          </rPr>
          <t xml:space="preserve">
nicht vom eigenen Dienstherrn veranlasst
(z. B. Geschäftspartner, anderer Dienstherr)
</t>
        </r>
        <r>
          <rPr>
            <b/>
            <sz val="9"/>
            <color indexed="81"/>
            <rFont val="Tahoma"/>
            <family val="2"/>
          </rPr>
          <t>S - Sonstige</t>
        </r>
        <r>
          <rPr>
            <sz val="9"/>
            <color indexed="81"/>
            <rFont val="Tahoma"/>
            <family val="2"/>
          </rPr>
          <t xml:space="preserve">
Bewirtung / außergew.Arbeitseinsatz 
Geschäftlich veranlasste Bewirtung des eigenen Dienstherrn  z.B. Empfang, Konferenz, Delegationen /außergewöhnliche betriebliche Besprechungen oder Sitzungen
</t>
        </r>
      </text>
    </comment>
  </commentList>
</comments>
</file>

<file path=xl/comments3.xml><?xml version="1.0" encoding="utf-8"?>
<comments xmlns="http://schemas.openxmlformats.org/spreadsheetml/2006/main">
  <authors>
    <author>freitagk</author>
  </authors>
  <commentList>
    <comment ref="B41" authorId="0">
      <text>
        <r>
          <rPr>
            <sz val="8"/>
            <color indexed="81"/>
            <rFont val="Tahoma"/>
            <family val="2"/>
          </rPr>
          <t>Übernachtung ohne Vorlage von Rechnungen (im Inland 17 Euro pauschales Übernachtungsgeld je Übernachtung)</t>
        </r>
      </text>
    </comment>
    <comment ref="Q53" authorId="0">
      <text>
        <r>
          <rPr>
            <b/>
            <sz val="9"/>
            <color indexed="81"/>
            <rFont val="Tahoma"/>
            <family val="2"/>
          </rPr>
          <t>Tagegeld</t>
        </r>
        <r>
          <rPr>
            <sz val="9"/>
            <color indexed="81"/>
            <rFont val="Tahoma"/>
            <family val="2"/>
          </rPr>
          <t xml:space="preserve">
Anspruch auf Tagegeld ab:
8 Std  i.H. von 5,00 €
14 Std i.H. von 10,00 €
24 Std i.H. von 20,00 €
Werden dabei Mahlzeiten des Amtes wegen unentgeltlich bereitgestellt, ist dies auch dann anzuzeigen, wenn auf die RK-Vergütung verzichtet wird.</t>
        </r>
      </text>
    </comment>
  </commentList>
</comments>
</file>

<file path=xl/comments4.xml><?xml version="1.0" encoding="utf-8"?>
<comments xmlns="http://schemas.openxmlformats.org/spreadsheetml/2006/main">
  <authors>
    <author>freitagk</author>
    <author>Fred Stockel</author>
  </authors>
  <commentList>
    <comment ref="A26" authorId="0">
      <text>
        <r>
          <rPr>
            <sz val="8"/>
            <color indexed="81"/>
            <rFont val="Tahoma"/>
            <family val="2"/>
          </rPr>
          <t>Übernachtung ohne Vorlage von Rechnungen (im Inland 17 Euro pauschales Übernachtungsgeld je Übernachtung)</t>
        </r>
        <r>
          <rPr>
            <sz val="9"/>
            <color indexed="81"/>
            <rFont val="Tahoma"/>
            <family val="2"/>
          </rPr>
          <t xml:space="preserve">
</t>
        </r>
      </text>
    </comment>
    <comment ref="E30"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L30"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S30"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Z30"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E33"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L33"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S33"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Z33"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E36"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L36"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S36"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 ref="Z36" authorId="1">
      <text>
        <r>
          <rPr>
            <b/>
            <u/>
            <sz val="7"/>
            <color indexed="81"/>
            <rFont val="Tahoma"/>
            <family val="2"/>
          </rPr>
          <t>Unentgeltliche Verpflegung bitte auswählen</t>
        </r>
        <r>
          <rPr>
            <b/>
            <sz val="7"/>
            <color indexed="81"/>
            <rFont val="Tahoma"/>
            <family val="2"/>
          </rPr>
          <t xml:space="preserve">
A - auf Veranlassung des Dienstherrn</t>
        </r>
        <r>
          <rPr>
            <sz val="7"/>
            <color indexed="81"/>
            <rFont val="Tahoma"/>
            <family val="2"/>
          </rPr>
          <t xml:space="preserve"> 
      - evtl. Rechnungen sind</t>
        </r>
        <r>
          <rPr>
            <u/>
            <sz val="7"/>
            <color indexed="81"/>
            <rFont val="Tahoma"/>
            <family val="2"/>
          </rPr>
          <t xml:space="preserve"> auf den Dienstherrn ausgestellt</t>
        </r>
        <r>
          <rPr>
            <sz val="7"/>
            <color indexed="81"/>
            <rFont val="Tahoma"/>
            <family val="2"/>
          </rPr>
          <t xml:space="preserve">
</t>
        </r>
        <r>
          <rPr>
            <b/>
            <sz val="7"/>
            <color indexed="81"/>
            <rFont val="Tahoma"/>
            <family val="2"/>
          </rPr>
          <t>B - Business-Paket-Rg.auf Bediensteten</t>
        </r>
        <r>
          <rPr>
            <sz val="7"/>
            <color indexed="81"/>
            <rFont val="Tahoma"/>
            <family val="2"/>
          </rPr>
          <t xml:space="preserve">
      - Leistung, die neben anderen Leistungen (nicht Übernachtung) das Frühstück einschließt, jedoch ist die Rechnung</t>
        </r>
        <r>
          <rPr>
            <u/>
            <sz val="7"/>
            <color indexed="81"/>
            <rFont val="Tahoma"/>
            <family val="2"/>
          </rPr>
          <t xml:space="preserve"> nicht auf den 
</t>
        </r>
        <r>
          <rPr>
            <sz val="7"/>
            <color indexed="81"/>
            <rFont val="Tahoma"/>
            <family val="2"/>
          </rPr>
          <t xml:space="preserve">        </t>
        </r>
        <r>
          <rPr>
            <u/>
            <sz val="7"/>
            <color indexed="81"/>
            <rFont val="Tahoma"/>
            <family val="2"/>
          </rPr>
          <t>Dienstherrn ausgestellt</t>
        </r>
        <r>
          <rPr>
            <sz val="7"/>
            <color indexed="81"/>
            <rFont val="Tahoma"/>
            <family val="2"/>
          </rPr>
          <t xml:space="preserve">
</t>
        </r>
        <r>
          <rPr>
            <b/>
            <sz val="7"/>
            <color indexed="81"/>
            <rFont val="Tahoma"/>
            <family val="2"/>
          </rPr>
          <t>D - Einladung durch Dritte</t>
        </r>
        <r>
          <rPr>
            <sz val="7"/>
            <color indexed="81"/>
            <rFont val="Tahoma"/>
            <family val="2"/>
          </rPr>
          <t xml:space="preserve">
      - nicht vom eigenen Dienstherrn veranlasst (z.B. Geschäftspartner, anderer Dienstherr)</t>
        </r>
        <r>
          <rPr>
            <u/>
            <sz val="7"/>
            <color indexed="81"/>
            <rFont val="Tahoma"/>
            <family val="2"/>
          </rPr>
          <t xml:space="preserve">
</t>
        </r>
        <r>
          <rPr>
            <b/>
            <sz val="7"/>
            <color indexed="81"/>
            <rFont val="Tahoma"/>
            <family val="2"/>
          </rPr>
          <t>F - Übernachtung und Frühstück, Rg.auf Bediensteten</t>
        </r>
        <r>
          <rPr>
            <u/>
            <sz val="7"/>
            <color indexed="81"/>
            <rFont val="Tahoma"/>
            <family val="2"/>
          </rPr>
          <t xml:space="preserve">
</t>
        </r>
        <r>
          <rPr>
            <sz val="7"/>
            <color indexed="81"/>
            <rFont val="Tahoma"/>
            <family val="2"/>
          </rPr>
          <t xml:space="preserve">      - Übernachtung u.Frühstück die Rechnungsadresse ist </t>
        </r>
        <r>
          <rPr>
            <u/>
            <sz val="7"/>
            <color indexed="81"/>
            <rFont val="Tahoma"/>
            <family val="2"/>
          </rPr>
          <t>nicht auf den Dienstherrn ausgestellt</t>
        </r>
        <r>
          <rPr>
            <sz val="7"/>
            <color indexed="81"/>
            <rFont val="Tahoma"/>
            <family val="2"/>
          </rPr>
          <t xml:space="preserve">
</t>
        </r>
        <r>
          <rPr>
            <b/>
            <sz val="7"/>
            <color indexed="81"/>
            <rFont val="Tahoma"/>
            <family val="2"/>
          </rPr>
          <t xml:space="preserve">P - Halb- oder Vollpension, Rg.auf Bediensteten
</t>
        </r>
        <r>
          <rPr>
            <sz val="7"/>
            <color indexed="81"/>
            <rFont val="Tahoma"/>
            <family val="2"/>
          </rPr>
          <t xml:space="preserve">      - Rechnung ist </t>
        </r>
        <r>
          <rPr>
            <u/>
            <sz val="7"/>
            <color indexed="81"/>
            <rFont val="Tahoma"/>
            <family val="2"/>
          </rPr>
          <t>nicht auf den Dienstherrn ausgestellt</t>
        </r>
        <r>
          <rPr>
            <sz val="7"/>
            <color indexed="81"/>
            <rFont val="Tahoma"/>
            <family val="2"/>
          </rPr>
          <t xml:space="preserve">
</t>
        </r>
        <r>
          <rPr>
            <b/>
            <sz val="7"/>
            <color indexed="81"/>
            <rFont val="Tahoma"/>
            <family val="2"/>
          </rPr>
          <t>R - Arrangement, Rg.auf Bediensteten</t>
        </r>
        <r>
          <rPr>
            <sz val="7"/>
            <color indexed="81"/>
            <rFont val="Tahoma"/>
            <family val="2"/>
          </rPr>
          <t xml:space="preserve">
      - Leistung, die Übernachtung und Frühstück einschließt, jedoch ist die Hotelrechnung </t>
        </r>
        <r>
          <rPr>
            <u/>
            <sz val="7"/>
            <color indexed="81"/>
            <rFont val="Tahoma"/>
            <family val="2"/>
          </rPr>
          <t>nicht auf den Dienstherrn ausgestellt</t>
        </r>
        <r>
          <rPr>
            <sz val="7"/>
            <color indexed="81"/>
            <rFont val="Tahoma"/>
            <family val="2"/>
          </rPr>
          <t xml:space="preserve">
</t>
        </r>
        <r>
          <rPr>
            <b/>
            <sz val="7"/>
            <color indexed="81"/>
            <rFont val="Tahoma"/>
            <family val="2"/>
          </rPr>
          <t>S - Sonstiges</t>
        </r>
        <r>
          <rPr>
            <sz val="7"/>
            <color indexed="81"/>
            <rFont val="Tahoma"/>
            <family val="2"/>
          </rPr>
          <t xml:space="preserve">
     - Bewirtung / außergew. Arbeitseinsatz</t>
        </r>
        <r>
          <rPr>
            <b/>
            <sz val="7"/>
            <color indexed="81"/>
            <rFont val="Tahoma"/>
            <family val="2"/>
          </rPr>
          <t xml:space="preserve">
     - </t>
        </r>
        <r>
          <rPr>
            <sz val="7"/>
            <color indexed="81"/>
            <rFont val="Tahoma"/>
            <family val="2"/>
          </rPr>
          <t>Geschäftlich veranlasste Bewirtung des eigenen Dienstherrn  z.B. Empfang, Konferenz, Delegationen /außergewöhnliche betriebliche 
       Besprechungen oder Sitzungen</t>
        </r>
      </text>
    </comment>
  </commentList>
</comments>
</file>

<file path=xl/sharedStrings.xml><?xml version="1.0" encoding="utf-8"?>
<sst xmlns="http://schemas.openxmlformats.org/spreadsheetml/2006/main" count="901" uniqueCount="462">
  <si>
    <t>Reiseziele *</t>
  </si>
  <si>
    <t>Behörden</t>
  </si>
  <si>
    <t>Bereiche</t>
  </si>
  <si>
    <t>BahnCard 25 2. Klasse</t>
  </si>
  <si>
    <t>BahnCard 50 2. Klasse</t>
  </si>
  <si>
    <t>BahnCard 100 2. Klasse</t>
  </si>
  <si>
    <t>BahnCard 25 1. Klasse</t>
  </si>
  <si>
    <t>BahnCard 50 1. Klasse</t>
  </si>
  <si>
    <t>BahnCard 100 1. Klasse</t>
  </si>
  <si>
    <t>per E-Mail</t>
  </si>
  <si>
    <t>am Automaten (BahnTix)</t>
  </si>
  <si>
    <t>2.1 Was muss ich bei der Beschaffung von Bahntickets und BahnCards/BahnCard Business beachten?</t>
  </si>
  <si>
    <t>ich buche selbst im Travelmanagement</t>
  </si>
  <si>
    <t>vorauss. Reisekosten in Euro</t>
  </si>
  <si>
    <t>Beschaffung von Reise-leistungen für weitere Mitreisende *</t>
  </si>
  <si>
    <t>Buchungsnummer bei Storno/Umbuchung:</t>
  </si>
  <si>
    <t>früheste Abfahrt</t>
  </si>
  <si>
    <t>späteste Ankunft</t>
  </si>
  <si>
    <t>Anlage zur Dienstreise nach:</t>
  </si>
  <si>
    <t>vom *</t>
  </si>
  <si>
    <t>bis *</t>
  </si>
  <si>
    <r>
      <rPr>
        <b/>
        <i/>
        <u/>
        <sz val="12"/>
        <rFont val="Arial"/>
        <family val="2"/>
      </rPr>
      <t>BUCHUNG VON REISELEISTUNGEN für weitere Mitreisende</t>
    </r>
    <r>
      <rPr>
        <b/>
        <sz val="10"/>
        <rFont val="Arial"/>
        <family val="2"/>
      </rPr>
      <t xml:space="preserve">
Bitte beachten Sie, dass alle mit * gekennzeichneten Felder auszufüllen sind.</t>
    </r>
  </si>
  <si>
    <t>BonusCard Business</t>
  </si>
  <si>
    <t>BahnCard Business 50 2. Klasse</t>
  </si>
  <si>
    <t>BahnCard Business 25 2. Klasse</t>
  </si>
  <si>
    <t xml:space="preserve">BahnCard </t>
  </si>
  <si>
    <t>Gemäß Kabinettsbeschluss vom 9. 4. 2008 sind die Aufgaben der Reisestellen der Landesbehörden der Reisestelle als zentrale Reisestelle zu übertragen. Die Übertragung erfolgt für die Ministerien zum 1. 1. 2009, für die weiteren Landesbehörden nach gesondertem Zeitplan. Nachstehende Hinweise sind zu beachten.</t>
  </si>
  <si>
    <t>Lesen Sie sich bitte die Informationen unter „Vordrucke im zentralen Travelmanagement für die Landesverwaltung Mecklenburg-Vorpommern“ durch und füllen Sie die folgenden Felder aus. Die eingetragenen Daten werden in die Zellen der nachfolgenden Tabellenblätter, in denen sie erforderlich sind, übernommen. Es ist sinnvoll, dass Sie sich die Dateien jeweils einmal mit dem ausgefüllten Personenstammblatt abspeichern. So vermeiden Sie, dass Sie das Personenstammblatt für jede Reise neu ausfüllen müssen. Eine zentrale Speicherung Ihrer Daten aus dem Personenstammblatt erfolgt nicht.</t>
  </si>
  <si>
    <t>nähere Erläuterung des triftigen Grundes  (für die Benutzung der höheren Klasse eines Beförderungsmittels entfällt die Erläuterung bei Grad der Behinderung ab 70; bitte jedoch GdB angeben)
 - bei Benutzung des Privat-Pkw aus Gründen der Wirtschaftlichkeit, mitgenommene Personen hier angeben</t>
  </si>
  <si>
    <t>Bei Umbuchung und Storno bitte Buchungsnummer der ursprünglichen Buchung gemäß Bestätigung des Reisebüros angeben!</t>
  </si>
  <si>
    <t>Versetzung</t>
  </si>
  <si>
    <t>Zuweisung</t>
  </si>
  <si>
    <t>Aus- oder Fortbildung</t>
  </si>
  <si>
    <t>Bundesratssitzung (KEB)</t>
  </si>
  <si>
    <t>allgemeine Dienstreise</t>
  </si>
  <si>
    <t>Art des Dienstgeschäfts</t>
  </si>
  <si>
    <t>Auslandsdienstreise</t>
  </si>
  <si>
    <t>Reise aus besonderem Anlass (§ 15 LRKG)</t>
  </si>
  <si>
    <t>Dienstgang</t>
  </si>
  <si>
    <t>eintägigen Inlandsdienstreise</t>
  </si>
  <si>
    <t>Art der Reise 1 (eintägige Reise)</t>
  </si>
  <si>
    <t>Art der Reise 2 (mehrtägige Reise)</t>
  </si>
  <si>
    <t>mehrtägigen Inlandsdienstreise</t>
  </si>
  <si>
    <t xml:space="preserve">2.1.5 Wurden triftige Gründe für die Benutzung einer höheren Klasse nicht anerkannt, erfolgt nur die Erstattung der Kosten der niedrigsten verfügbaren Klasse. </t>
  </si>
  <si>
    <t>Abordnung</t>
  </si>
  <si>
    <t>Vertreter</t>
  </si>
  <si>
    <t>Budgetstelle</t>
  </si>
  <si>
    <t>1.1 regelm. verkehr. Beförderungsmittel</t>
  </si>
  <si>
    <t>1.2 regelm. verkehr. Beförderungsmittel in höherer Klasse</t>
  </si>
  <si>
    <t>2 Privat-Pkw ohne triftige Gründe</t>
  </si>
  <si>
    <t>3 Privat-Pkw mit triftigen Gründen</t>
  </si>
  <si>
    <t>4 anerkannter Privat-Pkw</t>
  </si>
  <si>
    <t>5 Privat-Motorrad ohne triftige Gründe</t>
  </si>
  <si>
    <t>6 Privat-Motorrad mit triftigen Gründen</t>
  </si>
  <si>
    <t>7 Fahrrad</t>
  </si>
  <si>
    <t>8 Dienstfahrzeug</t>
  </si>
  <si>
    <t>9 Mitfahrt im privaten Fahrzeug</t>
  </si>
  <si>
    <t>10 Flugzeug</t>
  </si>
  <si>
    <t>11 Taxi</t>
  </si>
  <si>
    <t>12 Mietwagen</t>
  </si>
  <si>
    <t xml:space="preserve">Datum </t>
  </si>
  <si>
    <t>nähere Erläuterung des triftigen Grundes
 - für die Benutzung der höheren Klasse eines Beförderungsmittels entfällt die Erläuterung bei Grad der Behinderung ab 70; bitte jedoch GdB angeben
 - bei Benutzung des Privat-Pkw aus Gründen der Wirtschaftlichkeit, mitgenommene Personen hier angeben</t>
  </si>
  <si>
    <t xml:space="preserve">Tagegelder </t>
  </si>
  <si>
    <t>Tagegelder</t>
  </si>
  <si>
    <t>Bedingungen der Zentralen Reisestelle, die Sie bitte ebenfalls zur Kenntnis nehmen.</t>
  </si>
  <si>
    <t>Amtsbezeichnung</t>
  </si>
  <si>
    <t>Die „Bedingungen zur Beschaffung von Reisedienstleistungen, Antrags- und Genehmigungsverfahren, Reisekostenabrechnung im zentralen Reisemanagement“ sind zu beachten.</t>
  </si>
  <si>
    <t>1.) Personenstammblatt</t>
  </si>
  <si>
    <t>2.) Reisedienstleistungen</t>
  </si>
  <si>
    <t>Für die Beschaffung von Reiseleistungen (insbesondere Fahrkarten, Übernachtungen, Flugtickets, Schiffs- und Fährtickets und Mietwagen) sind die Hinweise in den „Bedingungen zur Beschaffung von Reisedienstleistungen, Antrags- und Genehmigungsverfahren, Reisekostenabrechnung im zentralen Reisemanagement“ im Formularsatz für die Beantragung von Dienstreisen und die Abrechnung von Einzeldienstreisen zu beachten.</t>
  </si>
  <si>
    <t>3.) Dienstreiseantrag</t>
  </si>
  <si>
    <t>Für die Beantragung von Dienstreisen ist das Antragsformular in der Datei für die Beantragung von Dienstreisen und die Abrechnung von Einzeldienstreisen zu nutzen.</t>
  </si>
  <si>
    <t>Ein Antrag auf Genehmigung eines Dienstganges ist notwendig, wenn der Dienstreisende das Dienstgeschäft aus triftigen Gründen mit dem Privat-PKW oder Privat-Motorrad durchführen möchte.</t>
  </si>
  <si>
    <t>Die erforderlichen Personenstammdaten werden aus dem Personenstammblatt automatisch in das Antragsformular übernommen.</t>
  </si>
  <si>
    <t>Variante 1</t>
  </si>
  <si>
    <t>Variante 2</t>
  </si>
  <si>
    <t>4.) Reisekostenabrechnung</t>
  </si>
  <si>
    <t>In der Reisekostenabrechnung sind alle für die Dienstreise relevanten Daten anzugeben und ggf. Belege/Nachweise (u. a. Fahrkarten, Flug- und Schiffstickets, Übernachtungsrechnungen) beizufügen.</t>
  </si>
  <si>
    <t>Für die Abrechnung mehrerer Dienstreisen kann das Formular Sammelabrechnung von Dienstreisen genutzt werden (Datei Sammelabrechnung).</t>
  </si>
  <si>
    <t>4.1.2 Sie haben Ermäßigungen in Anspruch zu nehmen, z. B. ab einem Grad der Behinderung von 70 die BahnCard zum halben Preis (nach Abstimmung mit der Reisestelle).</t>
  </si>
  <si>
    <t>Die Deutsche Bahn AG gewährt die BahnCard zum halben Preis. Bei der Beschaffung einer BahnCard für dienstliche Zwecke haben Sie, nach Abstimmung mit der Reisestelle, diese Vergünstigung in Anspruch zu nehmen.</t>
  </si>
  <si>
    <t>Sollen mehrere Reisen mit verschiedenen Dienstgeschäftsarten (siehe Feld „Art des Dienstgeschäftes“) abgerechnet werden, ist jeweils eine gesonderte Reisekostenabrechnung für jede Dienstgeschäftsart erforderlich. So können z.B. eine Reise zur Aus- oder Fortbildung und eine allgemeine Dienstreise nicht über dieselbe Reisekostenabrechnung abgerechnet werden.</t>
  </si>
  <si>
    <t>4.1) Formulare Reisekostenabrechnung eintägig und Reisekostenabrechnung mehrtägig</t>
  </si>
  <si>
    <t>4.2) Formular Sammelabrechnung von Dienstreisen (Tabellenblatt Reisekostenabrechnung) und Einzelaufstellung zur Reisekostenabrechnung</t>
  </si>
  <si>
    <t>wird Wegstreckenentschädigung geltend gemacht, werden Angaben zur Wegstrecke zusammengefasst in der Sammelabrechnung von Dienstreisen eingetragen</t>
  </si>
  <si>
    <r>
      <t xml:space="preserve">die abzurechnenden Reisen wurden bereits über </t>
    </r>
    <r>
      <rPr>
        <b/>
        <sz val="11"/>
        <rFont val="Arial"/>
        <family val="2"/>
      </rPr>
      <t xml:space="preserve">Einzelaufstellungen der Behörde </t>
    </r>
    <r>
      <rPr>
        <sz val="11"/>
        <rFont val="Arial"/>
        <family val="2"/>
      </rPr>
      <t>(z.B. Fahrtenbücher) in der jeweiligen Behörde geprüft</t>
    </r>
  </si>
  <si>
    <t>wird Wegstreckenentschädigung geltend gemacht, werden Angaben zur Wegstrecke in der Einzelaufstellung zur Reisekostenabrechnung eingetragen</t>
  </si>
  <si>
    <r>
      <t xml:space="preserve">In der Sammelabrechnung wird bei </t>
    </r>
    <r>
      <rPr>
        <b/>
        <sz val="11"/>
        <rFont val="Arial"/>
        <family val="2"/>
      </rPr>
      <t>Wegstreckenentschädigungen</t>
    </r>
    <r>
      <rPr>
        <sz val="11"/>
        <rFont val="Arial"/>
        <family val="2"/>
      </rPr>
      <t xml:space="preserve"> zwischen </t>
    </r>
    <r>
      <rPr>
        <u/>
        <sz val="11"/>
        <rFont val="Arial"/>
        <family val="2"/>
      </rPr>
      <t>zwei Nachweisarten</t>
    </r>
    <r>
      <rPr>
        <sz val="11"/>
        <rFont val="Arial"/>
        <family val="2"/>
      </rPr>
      <t xml:space="preserve"> unterschieden:</t>
    </r>
  </si>
  <si>
    <t>Bei Geltendmachung von Mitnahmeentschädigung sind die erforderlichen Angaben in der Einzelaufstellung zu erfassen.</t>
  </si>
  <si>
    <t>Wird Tagegeld geltend gemacht, ist für die betreffenden Tage die Gesamtdauer der Reise in der Einzelaufstellung anzugeben. Im Vordruck sind hierzu entsprechende Vorgaben hinterlegt. Bei mehreren Dienstreisen an einem Kalendertag sind die Reisezeiten zu addieren; die Dauer von Dienstgängen ist nicht einzubeziehen.</t>
  </si>
  <si>
    <t>2.3 Was muss ich bei der Beschaffung von Flügen und Mietwagen sowie bei Beratungsbedarf beachten?</t>
  </si>
  <si>
    <t xml:space="preserve">2.3.1  Mit der Beschaffung von Flügen und Mietwagen ist das Reisebüro zu beauftragen. </t>
  </si>
  <si>
    <t>2.3.3 Wurden triftige Gründe nicht anerkannt, erfolgt nur die Erstattung der Kosten der niedrigsten verfügbaren Klasse.</t>
  </si>
  <si>
    <t>BahnCard Business 25 1. Klasse</t>
  </si>
  <si>
    <t>BahnCard Business 50 1. Klasse</t>
  </si>
  <si>
    <r>
      <t xml:space="preserve">Es ist </t>
    </r>
    <r>
      <rPr>
        <u/>
        <sz val="11"/>
        <rFont val="Arial"/>
        <family val="2"/>
      </rPr>
      <t>immer</t>
    </r>
    <r>
      <rPr>
        <sz val="11"/>
        <rFont val="Arial"/>
        <family val="2"/>
      </rPr>
      <t xml:space="preserve"> die Art der Dienstreise auszuwählen (bei „Antrag auf Genehmigung einer…“).</t>
    </r>
  </si>
  <si>
    <t xml:space="preserve"> - </t>
  </si>
  <si>
    <t>Antrag auf Genehmigung einer eintägigen Inlandsdienstreise, Reise aus besonderem Anlass oder Dienstgang</t>
  </si>
  <si>
    <r>
      <rPr>
        <b/>
        <u/>
        <sz val="10"/>
        <rFont val="Arial"/>
        <family val="2"/>
      </rPr>
      <t xml:space="preserve">Hinweise für Dienstreisende </t>
    </r>
    <r>
      <rPr>
        <sz val="10"/>
        <rFont val="Arial"/>
        <family val="2"/>
      </rPr>
      <t xml:space="preserve">
</t>
    </r>
    <r>
      <rPr>
        <i/>
        <sz val="10"/>
        <rFont val="Arial"/>
        <family val="2"/>
      </rPr>
      <t>BUCHUNG VON REISELEISTUNGEN</t>
    </r>
    <r>
      <rPr>
        <sz val="10"/>
        <rFont val="Arial"/>
        <family val="2"/>
      </rPr>
      <t xml:space="preserve">
Ist die Beschaffung von Reiseleistungen auf elektronischem Weg nicht möglich, so ist das Reisebüro Westtours-Reisen GmbH mit diesem Vordruck zu beauftragen.
Bitte beachten Sie, dass alle mit * gekennzeichneten Felder auszufüllen sind.</t>
    </r>
  </si>
  <si>
    <r>
      <rPr>
        <b/>
        <i/>
        <u/>
        <sz val="12"/>
        <rFont val="Arial"/>
        <family val="2"/>
      </rPr>
      <t>BUCHUNG VON REISELEISTUNGEN</t>
    </r>
    <r>
      <rPr>
        <b/>
        <sz val="10"/>
        <rFont val="Arial"/>
        <family val="2"/>
      </rPr>
      <t xml:space="preserve">
Ist die Beschaffung von Reiseleistungen auf elektronischem Weg nicht möglich, so ist das Reisebüro Westtours-Reisen GmbH mit diesem Vordruck zu beauftragen.
Bitte beachten Sie, dass alle mit * gekennzeichneten Felder auszufüllen sind.</t>
    </r>
  </si>
  <si>
    <t>Art des Dienstgeschäftes: allg. DR, Aus- oder Fortbildung, Versetzung, Zuweisung, Abordnung oder Bundesratssitzung</t>
  </si>
  <si>
    <t>Auswahl eines der Beförderungsmittel nach den Nr. 1.1 (regelmäßig verkehrende Beförderungsmittel), 2 (Privat-Pkw ohne triftige Gründe), 5 (Privat-Motorrad ohne triftige Gründe), 7-9 (Fahrrad, Dienstfahrzeug, Mitfahrt im privaten Fahrzeug) oder 13 (Mitnahme durch Privatperson; § 5 Abs. 4 LRKG M-V) im entsprechenden Auswahlfeld</t>
  </si>
  <si>
    <t>wenn als Grund der Benutzung der Beförderungsmittel nach den Nr. 1.2 (regelmäßig verkehrendes Beförderungsmittel in höherer Klasse), 3 (Privat-Pkw mit triftigen Gründen), 4 (anerkannter Privat-Pkw), 6 (Privat-Motorrad mit triftigen Gründen) oder 10-12 (Flugzeug, Taxi, Mietwagen) ein anderer triftiger Grund als „aus Gründen der Wirtschaftlichkeit“ ausgewählt worden ist</t>
  </si>
  <si>
    <t>b)</t>
  </si>
  <si>
    <t xml:space="preserve">a)
</t>
  </si>
  <si>
    <t>Für die Abrechnung von Einzeldienstreisen (eintägig oder mehrtägig) sind die entsprechenden Abrechnungsformulare in der Datei für die Beantragung von Dienstreisen und die Abrechnung von Einzeldienstreisen zu verwenden.</t>
  </si>
  <si>
    <t>Die erforderlichen Personenstammdaten werden aus dem Personenstammblatt automatisch in das Abrechnungsformular übernommen. Für die Abrechnung von Einzeldienstreisen (eintägig oder mehrtägig) ist die Datei zu verwenden, die für die Beantragung der jeweiligen Dienstreise bereits genutzt wurde. Einige Daten werden hier bereits aus dem Antragsformular in das Abrechnungsformular übertragen.</t>
  </si>
  <si>
    <t>Die Übereinstimmung der in der Reisekostenabrechnung aufgeführten Angaben zu den Wegstreckenentschädigungen, mit denen in den Einzelaufstellungen der Behörde (z.B. Fahrtenbücher), wird durch die zuständige Behörde bestätigt. Diese Bescheinigung erfolgt im Feld „Bestätigung der zuständigen Behörde“ im Formular Sammelabrechnung von Dienstreisen, dass dem Formular automatisch angefügt wird, sobald bei „Wegstreckenentschädigungen“ die Auswahlvariante „Einzelaufstellung liegt in der Behörde vor“ (Einzelaufstellung der Behörde) ausgewählt wurde.</t>
  </si>
  <si>
    <r>
      <t>Antrag auf Genehmigung</t>
    </r>
    <r>
      <rPr>
        <b/>
        <sz val="10"/>
        <rFont val="Arial"/>
        <family val="2"/>
      </rPr>
      <t xml:space="preserve"> </t>
    </r>
    <r>
      <rPr>
        <b/>
        <sz val="12"/>
        <rFont val="Arial"/>
        <family val="2"/>
      </rPr>
      <t xml:space="preserve">einer                    *   </t>
    </r>
  </si>
  <si>
    <t>Anrede</t>
  </si>
  <si>
    <t>Titel</t>
  </si>
  <si>
    <t>Beginn und  Ende der Reise</t>
  </si>
  <si>
    <t>Beginn und Ende des Dienstgeschäfts</t>
  </si>
  <si>
    <t xml:space="preserve">Beginn </t>
  </si>
  <si>
    <t>voraussichtliches Ende</t>
  </si>
  <si>
    <t>Beginn</t>
  </si>
  <si>
    <t>voraussichtl.  Ende</t>
  </si>
  <si>
    <t>Ort *</t>
  </si>
  <si>
    <t>Datum *</t>
  </si>
  <si>
    <t>Uhrzeit *</t>
  </si>
  <si>
    <r>
      <t>Betrag des in der Rechnung aufgefü</t>
    </r>
    <r>
      <rPr>
        <sz val="7"/>
        <rFont val="Arial"/>
        <family val="2"/>
      </rPr>
      <t>hrten Frühstücks</t>
    </r>
  </si>
  <si>
    <t>Rechnungsbetrag</t>
  </si>
  <si>
    <t>Anzahl der Frühstücke, die im Rechnungsbetrag enthalten sind.</t>
  </si>
  <si>
    <t>vom Reisenden verauslagte Fahrt- und Nebenkosten (Belege beifügen), hier: Bei Übernachtung auch Businesspaket des Hotels (Belege beifügen)</t>
  </si>
  <si>
    <t>Rechnungs-betrag</t>
  </si>
  <si>
    <t>Tagungspauschale / 
Business-Paket</t>
  </si>
  <si>
    <t>Auftrag zur Kostenübernahme für Hotelübernachtungen bei Vorbestellung durch Dritte</t>
  </si>
  <si>
    <t>Org.-Einheit / Behörde  *</t>
  </si>
  <si>
    <t>nähere Erläuterung des triftigen Grundes (ggf. Anlage beifügen)</t>
  </si>
  <si>
    <t>Art des Dienstgeschäfts *</t>
  </si>
  <si>
    <t>Haushaltsmäßiger Nachweis *</t>
  </si>
  <si>
    <t>Reiseziele  *</t>
  </si>
  <si>
    <t>Zweck der Reise *</t>
  </si>
  <si>
    <t>Wegstrecke *</t>
  </si>
  <si>
    <t>vorauss. Kosten in Euro</t>
  </si>
  <si>
    <t>Entschädigung je km in Euro</t>
  </si>
  <si>
    <t>Anzahl der km</t>
  </si>
  <si>
    <r>
      <t xml:space="preserve">Beförderungsmittel *
</t>
    </r>
    <r>
      <rPr>
        <sz val="6.5"/>
        <rFont val="Arial"/>
        <family val="2"/>
      </rPr>
      <t>Bei Benutzung des Privat-PKW / Privat-Motorrad ohne triftigen Grund verbleibt das Sachschadensrisiko beim Antragsteller!</t>
    </r>
  </si>
  <si>
    <t>folgende weitere Personen nehmen an der Reise teil (Namen, Dienststellen, Begründung)</t>
  </si>
  <si>
    <t>in den o. g. Kosten sind Kosten für folgende an der Reise teilnehmenden Personen enthalten:</t>
  </si>
  <si>
    <t>Nur eintragen, wenn die Reise mit einer Urlaubs- oder anderen privaten Reise verbunden wird:</t>
  </si>
  <si>
    <t>Beginn, Ende und Ziel der privaten Reise</t>
  </si>
  <si>
    <t>Erklärung zur Verbindung beider Reisen</t>
  </si>
  <si>
    <t>Übernachtungen *</t>
  </si>
  <si>
    <t>Anzahl  *</t>
  </si>
  <si>
    <t>Übernachtungen mit bekanntem Preis</t>
  </si>
  <si>
    <t>Nebenkosten</t>
  </si>
  <si>
    <t>Grund</t>
  </si>
  <si>
    <t>vorauss. Reise-kosten in Euro</t>
  </si>
  <si>
    <t>Beförd.mittel</t>
  </si>
  <si>
    <t>Übernachtungen</t>
  </si>
  <si>
    <t>Insgesamt</t>
  </si>
  <si>
    <t>dar.: vom Reisenden zu verauslagen</t>
  </si>
  <si>
    <t>Nur bei Reisen für Aus- oder Fortbildung aus besonderem Anlass:</t>
  </si>
  <si>
    <t>Grad des dienstlichen Interesses bei Reisen aus besonderem Anlass für Aus- oder Fortbildung in Prozent (mehr als 50 %)</t>
  </si>
  <si>
    <t>Voraussichtlich zu erstattende Reisekosten bei Reisen aus besonderem Anlass für Aus- oder Fortbildung in Euro</t>
  </si>
  <si>
    <t>Wird ein Reisekostenvorschuss beantragt? *</t>
  </si>
  <si>
    <t>Festsetzung des Vorschusses durch die Reisestelle in Euro</t>
  </si>
  <si>
    <t>Unterschriften</t>
  </si>
  <si>
    <t>Unterschrift *</t>
  </si>
  <si>
    <t>Antragsteller *</t>
  </si>
  <si>
    <t>Mir ist bekannt, dass Buchungen zu Lasten der Reisestelle wie Abschläge behandelt werden. Die Bedingungen der zentralen Reisestelle (siehe Register "Bedingungen") habe ich zur Kenntnis genommen.</t>
  </si>
  <si>
    <t>Vorgesetzter</t>
  </si>
  <si>
    <t>Die Reise ist notwendig. 
(Unterschrift entfällt, wenn der Vorgesetzte der Genehmigende ist).</t>
  </si>
  <si>
    <t>für Aus- und Fortbildung, Versetzung, Abordnung oder Zuweisung zuständige Stelle</t>
  </si>
  <si>
    <t xml:space="preserve">Die Genehmigung des Antrags wird befürwortet. </t>
  </si>
  <si>
    <t>Die Reise wird genehmigt.</t>
  </si>
  <si>
    <t>Vordrucke im zentralen Travelmanagement für die Landesverwaltung Mecklenburg-Vorpommern</t>
  </si>
  <si>
    <t xml:space="preserve">Soweit Reisen der vorherigen Einzelgenehmigung bedürfen (Normalfall), füllen sie bitte den Antrag auf Reise vor Aufträgen im Zusammenhang mit der Beschaffung von Reisedienstleistungen aus. Drucken Sie bitte die ausgefüllten Formulare aus und verwenden diese, wie bei den einzelnen Vordrucken vorgeschrieben. Speichern Sie die Exceldatei dann unter einem Namen, der auf die einzelne Reise hinweist (z. B. Datum und Ziel der Reise). Die Daten der Anträge können Sie dann auch für die Abrechnung nutzen. </t>
  </si>
  <si>
    <t>In dieser Datei sind enthalten</t>
  </si>
  <si>
    <t>Dienstreiseanträge für eintägige bzw. zwei- oder mehrtägige Dienstreisen</t>
  </si>
  <si>
    <t>Reisekostenabrechnungen für eintägige bzw. zwei- oder mehrtägige Dienstreisen</t>
  </si>
  <si>
    <t>Auftrag an das Reisebüro für Reisedienstleistungen einschließlich Anlage für Mitreisende</t>
  </si>
  <si>
    <t>Anrede *</t>
  </si>
  <si>
    <t>Behörde *</t>
  </si>
  <si>
    <t>Name *</t>
  </si>
  <si>
    <t>Vorname *</t>
  </si>
  <si>
    <t>Bereich *</t>
  </si>
  <si>
    <t>Org.-zeichen *</t>
  </si>
  <si>
    <t>Telefon-Nr. *</t>
  </si>
  <si>
    <t>Fax-Nr. *</t>
  </si>
  <si>
    <t>E-Mail-Adresse*</t>
  </si>
  <si>
    <t>Wohnanschrift *</t>
  </si>
  <si>
    <t>Angaben für Bahn</t>
  </si>
  <si>
    <t>Art der BahnCard</t>
  </si>
  <si>
    <t>Art der Ticketbereitstellung</t>
  </si>
  <si>
    <t>Klasse</t>
  </si>
  <si>
    <t>Sitz im</t>
  </si>
  <si>
    <t>Sitzplatz</t>
  </si>
  <si>
    <t>Vielfliegernummer</t>
  </si>
  <si>
    <t>Nr. der ID-Karte für Etix</t>
  </si>
  <si>
    <t xml:space="preserve"> </t>
  </si>
  <si>
    <t>Bedingungen zur Beschaffung von Reisedienstleistungen, Antrags- und Genehmigungsverfahren, Reisekostenabrechnung im zentralen Reisemanagement</t>
  </si>
  <si>
    <t>Fragen und Antworten für Dienstreisende</t>
  </si>
  <si>
    <r>
      <t>1</t>
    </r>
    <r>
      <rPr>
        <b/>
        <sz val="7"/>
        <color indexed="17"/>
        <rFont val="Times New Roman"/>
        <family val="1"/>
      </rPr>
      <t xml:space="preserve">        </t>
    </r>
    <r>
      <rPr>
        <b/>
        <sz val="11"/>
        <color indexed="17"/>
        <rFont val="Arial"/>
        <family val="2"/>
      </rPr>
      <t>Allgemeines</t>
    </r>
  </si>
  <si>
    <r>
      <t>2</t>
    </r>
    <r>
      <rPr>
        <b/>
        <sz val="7"/>
        <color indexed="17"/>
        <rFont val="Times New Roman"/>
        <family val="1"/>
      </rPr>
      <t xml:space="preserve">        </t>
    </r>
    <r>
      <rPr>
        <b/>
        <sz val="11"/>
        <color indexed="17"/>
        <rFont val="Arial"/>
        <family val="2"/>
      </rPr>
      <t>Beschaffung von Reisedienstleistungen</t>
    </r>
  </si>
  <si>
    <t>Was muss ich grundsätzlich bei der Beschaffung von Reisedienstleistungen beachten?</t>
  </si>
  <si>
    <t>Bitte beachten Sie, dass die Erstattung der von Ihnen gebuchten Reisedienstleistungen nur erfolgen kann, wenn die Reise genehmigt wurde. Holen Sie deshalb bitte vor Buchung der Reisedienstleistungen die Reisegenehmigung ein oder versichern Sie sich, dass Sie die Reisedienstleistungen kostenfrei stornieren können.</t>
  </si>
  <si>
    <t>2.2 Was muss ich bei der Beschaffung von Übernachtungen beachten?</t>
  </si>
  <si>
    <r>
      <t>3</t>
    </r>
    <r>
      <rPr>
        <b/>
        <sz val="7"/>
        <color indexed="17"/>
        <rFont val="Times New Roman"/>
        <family val="1"/>
      </rPr>
      <t xml:space="preserve">        </t>
    </r>
    <r>
      <rPr>
        <b/>
        <sz val="11"/>
        <color indexed="17"/>
        <rFont val="Arial"/>
        <family val="2"/>
      </rPr>
      <t>Genehmigungen und Abrechnungen</t>
    </r>
  </si>
  <si>
    <t>3.1 Was muss ich bei der Genehmigung einer Reise beachten?</t>
  </si>
  <si>
    <t>3.1.1   Die Genehmigung von Reisen auf Grund des Landesreisekostengesetzes kann mittels Dauer- oder Einzelgenehmigung erfolgen. Die Genehmigung entfällt, wenn dies Rechts- oder Verwaltungsvorschriften so vorsehen.</t>
  </si>
  <si>
    <t>3.1.2   Die Dauergenehmigungen sind von den genehmigenden Stellen der Reisestelle zuzuleiten. Sie haben ein Aktenzeichen zu enthalten, das der Reisende bei der Abrechnung angibt. Entsprechend ist auch zu verfahren, wenn eine Genehmigung nicht erforderlich ist.</t>
  </si>
  <si>
    <t>3.1.3   Die Anträge für Einzelgenehmigungen sind vom Antragsteller, vor der Genehmigung über die an der Genehmigung zu beteiligenden Stellen, zur Prüfung an die Reisestelle zu leiten. Die Beteiligung der Reisestelle entfällt teilweise; dies wird dem Antragsteller bei Ausfüllung des Antrages automatisch deutlich gemacht.  Die sonst an der Genehmigung zu beteiligenden Stellen bestimmt die für die Genehmigung zuständige Behörde.</t>
  </si>
  <si>
    <t>3.2 Was muss ich bei der Abrechnung der Reisekosten beachten?</t>
  </si>
  <si>
    <t xml:space="preserve">3.2.1   Die Reisekostenabrechnung ist vom Reisenden der Reisestelle zuzuleiten. Ihr sind die Einzelgenehmigung und die begründenden Belege beizufügen. </t>
  </si>
  <si>
    <t>3.2.2   Für Reisedienstleistungen, die mittels des elektronischen Travelmanagements oder mittels des Reisebüros gebucht wurden, entfällt die Beifügung von begründenden Unterlagen. Hier sind auf der Abrechnung lediglich Verweise auf die Rechnungen, in der Regel mittels der Buchungsnummer, anzubringen. Dies gilt auch für die Abwicklung gemäß Nr. 2.2.3.</t>
  </si>
  <si>
    <r>
      <t>4</t>
    </r>
    <r>
      <rPr>
        <b/>
        <sz val="7"/>
        <color indexed="17"/>
        <rFont val="Times New Roman"/>
        <family val="1"/>
      </rPr>
      <t xml:space="preserve">        </t>
    </r>
    <r>
      <rPr>
        <b/>
        <sz val="11"/>
        <color indexed="17"/>
        <rFont val="Arial"/>
        <family val="2"/>
      </rPr>
      <t>Schwerbehinderte und Bedienstete mit einem Alter ab 60 Jahren</t>
    </r>
  </si>
  <si>
    <t>4.1 Welche Besonderheiten gelten für Schwerbehinderte?</t>
  </si>
  <si>
    <t xml:space="preserve">4.1.1 Hinsichtlich der Erleichterungen wird auf Nr. 8.10 der Schwerbehindertenrichtlinie  verwiesen.                                          Beispiele:              </t>
  </si>
  <si>
    <t xml:space="preserve">Bei Merkzeichen "G" und "aG" liegt regelmäßig ein triftiger Grund für die Nutzung des eigenen Fahrzeugs vor. </t>
  </si>
  <si>
    <t>Ab einem Behinderungsgrad von 70 liegt ohne Einzelfallprüfung ein triftiger Grund für die Nutzung einer höheren Klasse eines regelmäßig verkehrenden Beförderungsmittels vor.</t>
  </si>
  <si>
    <t>4.2 Welche Besonderheiten gelten für Bedienstete mit einem Alter ab 60 Jahren?</t>
  </si>
  <si>
    <r>
      <t>5</t>
    </r>
    <r>
      <rPr>
        <b/>
        <sz val="7"/>
        <color indexed="17"/>
        <rFont val="Times New Roman"/>
        <family val="1"/>
      </rPr>
      <t xml:space="preserve">        </t>
    </r>
    <r>
      <rPr>
        <b/>
        <sz val="11"/>
        <color indexed="17"/>
        <rFont val="Arial"/>
        <family val="2"/>
      </rPr>
      <t>Ansprechpartner</t>
    </r>
  </si>
  <si>
    <t>Wer sind meine Ansprechpartner in der zentralen Reisestelle?</t>
  </si>
  <si>
    <t>Abrechnung der                                         *</t>
  </si>
  <si>
    <t>Ende</t>
  </si>
  <si>
    <t>Datum</t>
  </si>
  <si>
    <t>Verpflegung</t>
  </si>
  <si>
    <t>Wegstrecken- und Mitnahmeentschädigungen</t>
  </si>
  <si>
    <t>Wegstrecke</t>
  </si>
  <si>
    <t>Kosten in Euro</t>
  </si>
  <si>
    <t>Privat-Pkw ohne triftige Gründe</t>
  </si>
  <si>
    <t>Privat-Pkw mit triftigen Gründen</t>
  </si>
  <si>
    <t>anerkannter Privat-Pkw</t>
  </si>
  <si>
    <t>Privat-Motorrad ohne triftige Gründe</t>
  </si>
  <si>
    <t>Privat-Motorrad mit triftigen Gründen</t>
  </si>
  <si>
    <t>Fahrrad</t>
  </si>
  <si>
    <t>Summe</t>
  </si>
  <si>
    <t>mitgenommene Personen</t>
  </si>
  <si>
    <t>Anzahl der Personen</t>
  </si>
  <si>
    <t>vom Reisenden verauslagte Fahrt- und Nebenkosten (Belege beifügen)</t>
  </si>
  <si>
    <t>Lfd. Nr.</t>
  </si>
  <si>
    <t>Rechnungsersteller</t>
  </si>
  <si>
    <t>Rechnungsdatum</t>
  </si>
  <si>
    <t>Rechnungsnummer</t>
  </si>
  <si>
    <t>Betrag in Euro</t>
  </si>
  <si>
    <t>Buchungsnummer</t>
  </si>
  <si>
    <t>Ich habe einen Reisekostenvorschuss erhalten *</t>
  </si>
  <si>
    <t>in Höhe von</t>
  </si>
  <si>
    <t>Betrag</t>
  </si>
  <si>
    <t>Erklärung des Reisenden:</t>
  </si>
  <si>
    <t>Ich versichere pflichtgemäß die Richtigkeit und Vollständigkeit meiner Angaben. Die geltend gemachten Aufwendungen sind mir tatsächlich entstanden. Soweit ich Zuwendungen von Dritten erhalten habe oder mir sonstige Vergünstigungen gutgeschrieben worden sind, habe ich diese in einer Anlage angegeben.</t>
  </si>
  <si>
    <t>Ich bitte den zu erstattenden Betrag auf o. g. Bankverbindung zu überweisen.</t>
  </si>
  <si>
    <t>Unterschrift des Reisenden *</t>
  </si>
  <si>
    <r>
      <t>Abrechnung</t>
    </r>
    <r>
      <rPr>
        <b/>
        <sz val="10"/>
        <rFont val="Arial"/>
        <family val="2"/>
      </rPr>
      <t xml:space="preserve"> </t>
    </r>
    <r>
      <rPr>
        <b/>
        <sz val="12"/>
        <rFont val="Arial"/>
        <family val="2"/>
      </rPr>
      <t>der                                         *</t>
    </r>
  </si>
  <si>
    <t>Datum der An- und Abreise</t>
  </si>
  <si>
    <t>Anzahl</t>
  </si>
  <si>
    <t>vom Reisenden verauslagte Übernachtungskosten (Belege beifügen)</t>
  </si>
  <si>
    <t>Rechnungs-nummer</t>
  </si>
  <si>
    <t>Rechnungs-datum</t>
  </si>
  <si>
    <t>Buchungs-nummer</t>
  </si>
  <si>
    <r>
      <t>Mietwagen</t>
    </r>
    <r>
      <rPr>
        <sz val="9"/>
        <rFont val="Arial"/>
        <family val="2"/>
      </rPr>
      <t xml:space="preserve"> *</t>
    </r>
  </si>
  <si>
    <t>Rechnungsbetrag (ohne nach dem LRKG nicht erstattbare Leistungen)</t>
  </si>
  <si>
    <t>Telefax</t>
  </si>
  <si>
    <t>Bitte sofort zustellen</t>
  </si>
  <si>
    <t xml:space="preserve">Empfänger: </t>
  </si>
  <si>
    <t>Corporate Rates Club Stralsund</t>
  </si>
  <si>
    <t>Fax-Nr.:</t>
  </si>
  <si>
    <t>03831 367 6629</t>
  </si>
  <si>
    <t>Wohnanschrift (Angabe fakultativ)</t>
  </si>
  <si>
    <t>Auftrag 1</t>
  </si>
  <si>
    <t>Bezeichnung  und Adresse des Hotels *</t>
  </si>
  <si>
    <t>Telefon-Nr. des Hotels *</t>
  </si>
  <si>
    <t>Zimmer *</t>
  </si>
  <si>
    <t>Datum (von - bis) *</t>
  </si>
  <si>
    <t>Leistung *</t>
  </si>
  <si>
    <t>Preis je Nacht *</t>
  </si>
  <si>
    <t>Euro</t>
  </si>
  <si>
    <t>Auftrag 2</t>
  </si>
  <si>
    <t>Zimmer</t>
  </si>
  <si>
    <t>Auftrag 3</t>
  </si>
  <si>
    <t>Ort</t>
  </si>
  <si>
    <t>Seitenzahl incl. Deckblatt:</t>
  </si>
  <si>
    <t>Telefon-Nr.:</t>
  </si>
  <si>
    <t>Kunde: Land Mecklenburg-Vorpommern</t>
  </si>
  <si>
    <t>Bitte auswählen *</t>
  </si>
  <si>
    <t>BahnCard / BonusCardB.</t>
  </si>
  <si>
    <t>Angaben für Flug</t>
  </si>
  <si>
    <t>elektronisches Ticket (Etix)</t>
  </si>
  <si>
    <t>Beförderungsmittel</t>
  </si>
  <si>
    <t>Reisestart  *</t>
  </si>
  <si>
    <t>Reiseziel *</t>
  </si>
  <si>
    <t xml:space="preserve">Reisestart </t>
  </si>
  <si>
    <t>Reiseziel</t>
  </si>
  <si>
    <t>Flug  *</t>
  </si>
  <si>
    <t>Übernachtung</t>
  </si>
  <si>
    <t>Übernachtung in der Nähe von (Adresse)</t>
  </si>
  <si>
    <t>Anreise am</t>
  </si>
  <si>
    <t>späte Anreise
bis Uhrzeit</t>
  </si>
  <si>
    <t>Abreise am</t>
  </si>
  <si>
    <t>spezielle Wünsche (ggf. Anlage beifügen)</t>
  </si>
  <si>
    <t>Mir ist bekannt, dass die Erstattung nur bei einer genehmigten Reise erfolgen kann. Hierzu zählen auch Reisen, die allgemein genehmigt wurden oder für die eine Genehmigung nicht erforderlich ist.</t>
  </si>
  <si>
    <t>Mitreisende</t>
  </si>
  <si>
    <t>E-Mail-Adresse *</t>
  </si>
  <si>
    <t>Gültig bis</t>
  </si>
  <si>
    <t>Haushaltsmäßiger Nachweis</t>
  </si>
  <si>
    <t>IT-Projekt</t>
  </si>
  <si>
    <t>Kostenstelle</t>
  </si>
  <si>
    <t>Kostenart</t>
  </si>
  <si>
    <t>Kostenträger</t>
  </si>
  <si>
    <t>Erfassung erforderlich für</t>
  </si>
  <si>
    <t>IT-Projekte</t>
  </si>
  <si>
    <t>nein</t>
  </si>
  <si>
    <t>Bezeichnung der Veranstaltung / Kennwort *</t>
  </si>
  <si>
    <t>Hinweis für Dienstreisende</t>
  </si>
  <si>
    <t xml:space="preserve">Bitte beachten Sie, dass alle mit * gekennzeichneten Felder auszufüllen sind und sich die Kostenübernahme nur </t>
  </si>
  <si>
    <t xml:space="preserve">auf die oben auswählbare Leistung bezieht. Fügen Sie diesem Vordruck bitte keine Anlagen bei. </t>
  </si>
  <si>
    <t>Beantragung der Anerkennung v. triftigen Gründen f. die Unvermeidbarkeit v. Übernachtungskosten über 65 Euro im Inland bzw. über dem jeweiligen Auslandsübernachtungsgeld.</t>
  </si>
  <si>
    <t>Nutzungshinweise für die Verwendung der Dienstreiseformulare</t>
  </si>
  <si>
    <t>Die folgenden Hinweise sollen Ihnen bei der Nutzung der Dienstreiseformulare behilflich sein.</t>
  </si>
  <si>
    <t>Beauftragung zur Buchung von Reiseleistungen die im Travelmanagementsystem nicht buchbar sind. 
Für die entstehenden Leistungen wird um Rechnungslegung gem. Vertrag vom 10.02.2009 gebeten.</t>
  </si>
  <si>
    <t>IBAN *</t>
  </si>
  <si>
    <t>Beginn und Ende der Reise</t>
  </si>
  <si>
    <t>13 Mitnahme durch Privatperson (§ 5 Abs.4 LRKG M-V)</t>
  </si>
  <si>
    <t>Anzahl der Frühstücke, die im Rechnungsbetrag enthalten sind</t>
  </si>
  <si>
    <t>Betrag des in der Rechnung aufgeführten Frühstücks</t>
  </si>
  <si>
    <t>Anzahl d. Frühstücke in Tagungspau-schale / Business-Paket</t>
  </si>
  <si>
    <t>Personalnummer *</t>
  </si>
  <si>
    <t xml:space="preserve">Unentgeltliche Verpflegung wurde für folgende Mahlzeiten gewährt:
(Des Amtes wegen unentgeltlich zur Verfügung gestellte Mahlzeiten sind auch dann anzugeben, wenn im Übrigen vollständig oder auf Teile der Reisekostenvergütung verzichtet wird. Weitere Informationen zur Mahlzeitengestellung sind den Nutzungshinweisen zu entnehmen.) </t>
  </si>
  <si>
    <t xml:space="preserve">Unentgeltliche Verpflegung wurde für folgende Tage und Mahlzeiten gewährt:
(Des Amtes wegen unentgeltlich zur Verfügung gestellte Mahlzeiten sind auch dann anzugeben, wenn im Übrigen vollständig oder auf Teile der Reisekostenvergütung verzichtet wird. Weitere Informationen zur Mahlzeitengestellung sind den Nutzungshinweisen zu entnehmen.) </t>
  </si>
  <si>
    <t>Vordruck Stand:</t>
  </si>
  <si>
    <t>Stand:</t>
  </si>
  <si>
    <t>OEH / Personalnummer *</t>
  </si>
  <si>
    <t>Personalnummer*</t>
  </si>
  <si>
    <t>weiterer Vorgesetzter</t>
  </si>
  <si>
    <t>in %</t>
  </si>
  <si>
    <t>im TMS-Portal gebuchte oder von der Reisestelle beglichene bzw. noch zu begleichende Fahrt- und Nebenkosten (bitte Hinweis wenn noch zu begleichen)</t>
  </si>
  <si>
    <t>Weitere Reiseerläuterungen (Tatsachen, die auf die Reisekostenerstattung Einfluss haben; z. B. bei tägl. Heimkehr Zeitpunkt v. Verlassen u. Ankunft an d. Wohnung)</t>
  </si>
  <si>
    <t>im TMS-Portal gebuchte oder von der Reisestelle beglichene bzw. noch zu begleichende Übernachtungskosten (bitte Hinweis wenn noch zu begleichen)</t>
  </si>
  <si>
    <t>E-Mail Adresse:</t>
  </si>
  <si>
    <t>alexandra.planer@westtours.de</t>
  </si>
  <si>
    <t>Ansprechpartner:</t>
  </si>
  <si>
    <t>Tel.-Nr.:</t>
  </si>
  <si>
    <t>Angaben für die Bahn</t>
  </si>
  <si>
    <t>Sitzposition</t>
  </si>
  <si>
    <t>Buchungspräferenz/Reservierungsparameter</t>
  </si>
  <si>
    <t>Wagenklasse</t>
  </si>
  <si>
    <t>Wagenart</t>
  </si>
  <si>
    <t>Beschaffung von Reiseleistungen für weitere Mitreisende *</t>
  </si>
  <si>
    <t>Wirtschaftlichkeitsanalyse über die Nutzung einer BahnCard Business</t>
  </si>
  <si>
    <t>Dienststelle:</t>
  </si>
  <si>
    <t>GKR</t>
  </si>
  <si>
    <t>Name:</t>
  </si>
  <si>
    <t>Vorname:</t>
  </si>
  <si>
    <t xml:space="preserve">Abrechnungszeitraum: </t>
  </si>
  <si>
    <t>Datum:</t>
  </si>
  <si>
    <t>lfd. Nr.</t>
  </si>
  <si>
    <t>Datum der Dienstreise</t>
  </si>
  <si>
    <t>Reiseweg
Hin- u. Rückfahrt</t>
  </si>
  <si>
    <t>Fahrkosten 
ohne BC und
ohne GKR  [€]</t>
  </si>
  <si>
    <t>Fahrkosten mit
BC 50 inkl. GKR [€]</t>
  </si>
  <si>
    <t>Fahrkosten mit BC 25 inkl. GKR [€]</t>
  </si>
  <si>
    <t>Fahrkosten einschl. Firmenrabatt  (GKR) [€]</t>
  </si>
  <si>
    <t>Einsparung / BC 50 - GKR [€]</t>
  </si>
  <si>
    <t>Einsparung / BC 25 - GKR [€]</t>
  </si>
  <si>
    <t>Einsparung</t>
  </si>
  <si>
    <t>Einsparung Gesamt</t>
  </si>
  <si>
    <t>Antrag auf Genehmigung einer *</t>
  </si>
  <si>
    <t>2.Klasse</t>
  </si>
  <si>
    <t>1. Klasse</t>
  </si>
  <si>
    <t>KostenBahnCard 50</t>
  </si>
  <si>
    <t>KostenBahnCard 25</t>
  </si>
  <si>
    <t>KostenBahnCard 100</t>
  </si>
  <si>
    <t>2. Klasse</t>
  </si>
  <si>
    <t>Fahrkosten aus dem Travel Management System</t>
  </si>
  <si>
    <t>Genehmiger *</t>
  </si>
  <si>
    <t xml:space="preserve">2.1.3 Die Reisestelle ermittelt aus gegebenen Anlässen die Notwendigkeit der BahnCard Business 25 oder 50. Ergibt sich eine Kostenersparnis, wird der Reisende zur Beschaffung der jeweiligen BahnCard Business aufgefordert. Die Beschaffung erfolgt nach Nr. 2.1.2, so dass der Reisende nicht in Vorleistung gehen muss. Hat der Reisende Bedenken hinsichtlich der Beschaffung der BahnCard Business (z. B. das von der Reisestelle angenommene Reisevolumen tritt voraussichtlich nicht ein), so hat er dies der Reisestelle schriftlich mitzuteilen. Der Reisende hat der Reisestelle unaufgefordert auch mitzuteilen, wenn sich künftig bei seinem Reisevolumen Veränderungen ergeben, die auf die Beschaffung der BahnCard Business Einfluss haben. </t>
  </si>
  <si>
    <r>
      <t xml:space="preserve">Füllen Sie die Formulare bitte immer am PC elektronisch aus. Alle mit einem „* “ versehenen Felder sind </t>
    </r>
    <r>
      <rPr>
        <b/>
        <sz val="11"/>
        <rFont val="Arial"/>
        <family val="2"/>
      </rPr>
      <t>Pflichtfelder</t>
    </r>
    <r>
      <rPr>
        <sz val="11"/>
        <rFont val="Arial"/>
        <family val="2"/>
      </rPr>
      <t>, die immer ausgefüllt werden müssen.</t>
    </r>
  </si>
  <si>
    <t xml:space="preserve">2.1.4 Möglichkeiten zur Erlangung von Fahrpreisermäßigungen sind gem. § 4 Abs. 2 LRKG M-V auszunutzen. Die Deutsche Bahn bietet Reisenden unter 18 Jahren, über 60 Jahren und mit Behinderung G ab 70% eine ermäßigte private BahnCard. Bitte beantragen Sie gem. Nr. 2.1.1 die Kostenerstattung und beschaffen sich ggf. eine private BahnCard außerhalb des TMS. Die Kosten können im Rahmen der Abrechnung von Dienstreisen geltend gemacht werden. </t>
  </si>
  <si>
    <t xml:space="preserve">2.1.1 Der Antrag zur Kostenerstattung einer Bahncard/BahnCard Business ist mit der entsprechenden Wirtschaftlichkeitsberechnung bei der Reisestelle vor der tatsächlichen Beschaffung einer Bahncard/BahnCard Business einzureichen.
Erst nach Prüfung des Antrages durch die Reisestelle kann die Beschaffung nach den folgenden Nr. 2.1.2, 2.1.3 oder 2.1.4 erfolgen.
</t>
  </si>
  <si>
    <t>Geburtsdatum</t>
  </si>
  <si>
    <t>Übernachtungen mit noch nicht bekanntem Preis (angenommen 65 Euro je Übernachtung; höhere Kosten sind gesondert zu genehmigen)</t>
  </si>
  <si>
    <t>voraussichtliche Gesamtkosten in Euro</t>
  </si>
  <si>
    <t>E-Mailadresse:</t>
  </si>
  <si>
    <t>berlin@westtours.de</t>
  </si>
  <si>
    <t>E-Mailadresse</t>
  </si>
  <si>
    <t xml:space="preserve">reservation@crc.ag </t>
  </si>
  <si>
    <t>Die Ansprechpartner teilt die Zentrale Reisestelle (LAF M-V) gesondert mit.</t>
  </si>
  <si>
    <t>anerkannter PKW der NPÄ's mit Zuschlag</t>
  </si>
  <si>
    <t>Die zentrale Reisestelle stellt zwei Dateien mit Dienstreiseformularen zur Verfügung. Eine für die Beantragung von Dienstreisen, sowie die Abrechnung von Einzeldienstreisen und eine weitere für die gesammelte Abrechnung mehrerer Dienstreisen.</t>
  </si>
  <si>
    <t>Beteiligung der zentralen Reisestelle (LAF M-V)</t>
  </si>
  <si>
    <r>
      <t xml:space="preserve">Im Formular für die Beantragung einer </t>
    </r>
    <r>
      <rPr>
        <b/>
        <sz val="11"/>
        <rFont val="Arial"/>
        <family val="2"/>
      </rPr>
      <t>eintägigen Dienstreise</t>
    </r>
    <r>
      <rPr>
        <sz val="11"/>
        <rFont val="Arial"/>
        <family val="2"/>
      </rPr>
      <t xml:space="preserve"> ist eine Formel hinterlegt, durch die (soweit der Vordruck vollständig am PC ausgefüllt wird) der Reisende informiert wird, ob der Antrag in der zentralen Reisestelle einzureichen ist. Sollte die Einreichung nicht erforderlich sein, erscheint im Feld für die Unterschrift der Reisestelle der Vermerk „Antrag bitte erst bei Abrechnung der zentralen Reisestelle vorlegen!“.</t>
    </r>
  </si>
  <si>
    <r>
      <t xml:space="preserve">Die Formel sieht vor, dass der Antrag </t>
    </r>
    <r>
      <rPr>
        <u/>
        <sz val="11"/>
        <rFont val="Arial"/>
        <family val="2"/>
      </rPr>
      <t>nicht</t>
    </r>
    <r>
      <rPr>
        <sz val="11"/>
        <rFont val="Arial"/>
        <family val="2"/>
      </rPr>
      <t xml:space="preserve"> in der zentralen Reisestelle einzureichen ist, wenn folgende Bedingungen erfüllt sind:</t>
    </r>
  </si>
  <si>
    <r>
      <t xml:space="preserve">Dienstreiseanträge für </t>
    </r>
    <r>
      <rPr>
        <b/>
        <sz val="11"/>
        <rFont val="Arial"/>
        <family val="2"/>
      </rPr>
      <t>mehrtägige Dienstreisen</t>
    </r>
    <r>
      <rPr>
        <sz val="11"/>
        <rFont val="Arial"/>
        <family val="2"/>
      </rPr>
      <t xml:space="preserve"> sind </t>
    </r>
    <r>
      <rPr>
        <u/>
        <sz val="11"/>
        <rFont val="Arial"/>
        <family val="2"/>
      </rPr>
      <t>ebenfalls nicht</t>
    </r>
    <r>
      <rPr>
        <sz val="11"/>
        <rFont val="Arial"/>
        <family val="2"/>
      </rPr>
      <t xml:space="preserve"> in der zentralen Reisestelle einzureichen, wenn die unter Variante 1 oder 2 beschriebenen Bedingungen zutreffen und die voraussichtlichen Reisekosten weniger als 50,00 € betragen.</t>
    </r>
  </si>
  <si>
    <r>
      <t xml:space="preserve">Der Antrag ist auszudrucken und den für das Genehmigungsverfahren zuständigen Stellen </t>
    </r>
    <r>
      <rPr>
        <b/>
        <sz val="11"/>
        <rFont val="Arial"/>
        <family val="2"/>
      </rPr>
      <t>in der vorgegebenen Reihenfolge</t>
    </r>
    <r>
      <rPr>
        <sz val="11"/>
        <rFont val="Arial"/>
        <family val="2"/>
      </rPr>
      <t xml:space="preserve"> zuzuleiten. Die Weitergabe an die zentrale Reisestelle per Fax oder E-Mail ist nur bei besonders kurzfristigen Reisen zulässig.</t>
    </r>
  </si>
  <si>
    <t xml:space="preserve">Haben Sie während Ihres Dienstganges oder Ihrer Dienstreise eine unentgeltliche Verpflegung erhalten? Dann geben Sie bitte an, durch welche Veranlassung die Verpflegung erfolgte. (Unentgeltliche Verpflegungen sind auch dann anzugeben, wenn sie ohne triftigen Grund nicht in Anspruch genommen wurden.) 
Folgende Varianten der Veranlassung können auftreten:
1. Mahlzeiten (A - auf Veranlassung des Dienstherrn), die auf Veranlassung des Dienstherrn oder auf dessen Veranlassung durch einen Dritten zur Verfügung gestellt wurden (z. B. Hotelübernachtung mit Frühstück, im Rahmen von eigenen Fortbildungsveranstaltungen, diese Kosten wurden vom Dienstherrn übernommen).
2. Einladung zum Essen durch einen Dritten (D - Einladung durch Dritte), nicht eigener Dienstherr (z. B. dienstliche Bewirtung durch einen Geschäftspartner oder einen fremden Dienstherrn) 
3. Mahlzeiten (S-Sonstige), die im ganz überwiegenden betrieblichen Interesse des Arbeitgebers abgegeben werden: geschäftlich veranlasste Bewirtung, z.B. bei Teilnahme an Empfängen,  Konferenzen und Delegationen sowie bei  außergewöhnlichen Arbeitseinsätzen z.B. außergewöhnliche betriebliche Besprechungen
Bei einem Wert der Mahlzeit über 60,- Euro ist vom Bediensteten eine gesonderte Meldung zur Versteuerung (außerhalb der zentralen Reisestelle) vorzunehmen.
</t>
  </si>
  <si>
    <t>Die Reisekostenvergütung ist gemäß § 3 Abs. 5 LRKG M-V innerhalb einer Ausschlussfrist von sechs Monaten bei der zentralen Reisestelle zu beantragen.</t>
  </si>
  <si>
    <r>
      <t xml:space="preserve">mehrere Reisen werden </t>
    </r>
    <r>
      <rPr>
        <b/>
        <sz val="11"/>
        <rFont val="Arial"/>
        <family val="2"/>
      </rPr>
      <t>ohne Nutzung von Einzelaufstellungen der Behörde</t>
    </r>
    <r>
      <rPr>
        <sz val="11"/>
        <rFont val="Arial"/>
        <family val="2"/>
      </rPr>
      <t xml:space="preserve"> gegenüber der zentralen Reisestelle abgerechnet </t>
    </r>
  </si>
  <si>
    <t>Nicht alle Dienstreiseanträge sind im Genehmigungsverfahren an die zentrale Reisestelle zu geben.</t>
  </si>
  <si>
    <r>
      <t xml:space="preserve">Dienstreiseanträge für </t>
    </r>
    <r>
      <rPr>
        <b/>
        <sz val="11"/>
        <rFont val="Arial"/>
        <family val="2"/>
      </rPr>
      <t>Auslandsdienstreisen</t>
    </r>
    <r>
      <rPr>
        <sz val="11"/>
        <rFont val="Arial"/>
        <family val="2"/>
      </rPr>
      <t xml:space="preserve"> sind dagegen immer vor Genehmigung der zentralen Reisestelle vorzulegen.</t>
    </r>
  </si>
  <si>
    <t>In der Reisekostenabrechnung wird beim Nachweis der Übernachtungskosten sowie der Fahrt- und Nebenkosten unterschieden zwischen „vom Reisenden verauslagte Kosten“ und „im TMS-Portal gebuchte und von der Reisestelle beglichene Kosten“. Als von der zentralen Reisestelle beglichene Kosten gelten Kosten für die Buchung von Fahrkarten und Übernachtungen über das Travelmanagementsystem (TMS) sowie für die Inanspruchnahme von Reisedienstleistungen des Reisebüros und der Hotelkostenübernahme durch den Corporate Rates Club (CRC), sowie Kosten die durch Überweisung der zentralen Reisestelle beglichen wurden.</t>
  </si>
  <si>
    <t xml:space="preserve">Die Inanspruchnahme von Reiseleistungen über das Travelmanagementsystem, die Auszahlung von Abschlägen durch die zentrale Reisestelle sowie Reisedienstleistungen eines Reisebüros und vom Corporate Rates Club Stralsund (CRC) werden als Abschlag im Sinne des Landesreisekostengesetzes M-V (§ 3 Abs.6) behandelt und sind somit innerhalb von 4 Wochen nach Beendigung der Dienstreise abzurechnen. </t>
  </si>
  <si>
    <t>Auftrag zur Kostenübernahme für Hotelübernachtungen bei Vorbestellung durch Dritte 
TMS M-V 1. Ausbaustufe</t>
  </si>
  <si>
    <t>Übernachtung ohne belegmäßigen Nachweis (pauschales Übernachtungsgeld)</t>
  </si>
  <si>
    <t>Übernachtung des Amtes wegen unentgeltlich bereitgestellt</t>
  </si>
  <si>
    <t>voraussichtliche Entschädigung in Euro</t>
  </si>
  <si>
    <t>Haben Sie bereits eine BahnCard oder BahnCard Business?</t>
  </si>
  <si>
    <t xml:space="preserve">mit BC/BCB 50 </t>
  </si>
  <si>
    <t>mit BC/BCB 25</t>
  </si>
  <si>
    <t>ohne BC/BCB</t>
  </si>
  <si>
    <t>Wirtschaftlichkeitsanalyse zur Entscheidung über die Kostenerstattung für eine BahnCard bzw. BahnCard Business</t>
  </si>
  <si>
    <t>Wirtschaftlichkeitsanalyse zur Entscheidung über die Kostenerstattung für eine 
BahnCard bzw. BahnCard Business</t>
  </si>
  <si>
    <t>Nach Bearbeitung Ihrer Reisekostenabrechnung erhalten Sie eine Mitteilung über die gewährte Reisekostenvergütung, aus der die Berechnung Ihrer Reisekosten hervorgeht.</t>
  </si>
  <si>
    <t>5.) Mitteilung über die gewährte Reisekostenvergütung</t>
  </si>
  <si>
    <t>Ich bin täglich nach Hause gefahren *</t>
  </si>
  <si>
    <t xml:space="preserve">Nach Bearbeitung der Reisekostenabrechnung wird durch die zentrale Reisestelle eine Mitteilung über die gewährte Reisekostenvergütung gefertigt, die an den Dienstreisenden übergeben wird. Aus dieser Mitteilung ist ersichtlich, für welche Dienstreise/n (Geschäftsort und Datum) die Abrechnung erfolgte, die Höhe der Reisekostenvergütung und aus welchen Positionen sich die gezahlte Reisekostenvergütung zusammensetzt. </t>
  </si>
  <si>
    <r>
      <t xml:space="preserve">Wohnanschrift *
</t>
    </r>
    <r>
      <rPr>
        <sz val="8"/>
        <rFont val="Arial"/>
        <family val="2"/>
      </rPr>
      <t>Wohnort des Dienstreisenden ist der Ort, von dem er arbeitstäglich zur Dienststätte pendelt.
Falls Sie Ihre Dienstreise an einem anderen Wohnsitz (z. B. Familienwohnsitz) beginnen oder beenden,
bzw. während der Dienstreise dort übernachten, geben Sie bitte zusätzlich dessen Anschrift an.</t>
    </r>
  </si>
  <si>
    <t xml:space="preserve">2.1.2 Die Beschaffung von Bahntickets einschließlich der BahnCard Business hat grundsätzlich unter Nutzung des elektronischen Travel Management Systems (TMS 1. Ausbaustufe) selbständig von den Reisenden zu erfolgen. Soweit die einzelnen Landesbehörden dies ermöglichen, kann die Beschaffung auch durch Sekretariate oder andere geeignete Stellen vorgenommen werden.
Ihre gebuchten Fahrkarten erhalten Sie per E-Mail. Deswegen achten Sie bitte darauf, dass die in Ihren Personenstammdaten im TMS hinterlegte E-Mail-Adresse korrekt ist. Nach ca. 4 Arbeitstagen können Sie Ihre Buchungsinformationen im Menü "Auswertungen" und Untermenü "Buchungs-Suche" aufrufen um z.B. Ihre Buchungsnummer zu erfahren. </t>
  </si>
  <si>
    <t xml:space="preserve">2.2.1 Die Beschaffung von Übernachtungen hat grundsätzlich unter Nutzung des TMS 1. Ausbaustufe selbständig von den Reisenden zu erfolgen. Soweit die einzelnen Landesbehörden dies ermöglichen, kann die Beschaffung auch durch Sekretariate oder andere geeignete Stellen vorgenommen werden. Die im TMS veröffentlichten Hotelraten,  die über 65 Euro betragen, können als unvermeidbar anerkannt werden, wenn sie in der M-V Hotelliste Inland enthalten sind. Diese sind im TMS mit dem M-V  Logo versehen, die einzelnen Hotelraten enthalten Hinweise wie „Firmenvertragsrate", „Firmenvertragsrate Bund“ oder ähnlich.
Ihre Buchungsbestätigungen erhalten Sie per E-Mail. Deswegen achten Sie bitte darauf, dass die in Ihren Personenstammdaten im TMS hinterlegte E-Mail-Adresse korrekt ist. Nach ca. 4 Arbeitstagen können Sie Ihre Buchungsinformationen im Menü "Auswertungen" und Untermenü "Buchungs-Suche" aufrufen um z.B. Ihre Buchungsnummer zu erfahren. </t>
  </si>
  <si>
    <t>mit BC 100</t>
  </si>
  <si>
    <t>Wenn Sie eine auf Grundlage einer Dauerdienstreisegenehmigung durchgeführte Reise abrechnen, geben Sie bitte in der Reisekostenabrechnung das Aktenzeichen der Dauergenehmigung an. Falls die Dauergenehmigung kein Aktenzeichen beinhaltet, erfassen Sie bitte das Datum der Dauergenehmigung ("Dauergenehmigung vom...."). Senden Sie der Reisestelle bitte jeweils eine Kopie neuer Dauerdienstreisegenehmigungen.</t>
  </si>
  <si>
    <r>
      <t xml:space="preserve">Aktenzeichen (nur bei </t>
    </r>
    <r>
      <rPr>
        <b/>
        <sz val="9"/>
        <rFont val="Arial"/>
        <family val="2"/>
      </rPr>
      <t>Dauergenehmigungen</t>
    </r>
    <r>
      <rPr>
        <sz val="9"/>
        <rFont val="Arial"/>
        <family val="2"/>
      </rPr>
      <t>)</t>
    </r>
  </si>
  <si>
    <t>2.2.2   Ist eine Buchung auf den unter Nr. 2.2.1 genannten Wegen nicht möglich, so ist das  Reisebüro per FAX oder per E-Mail mit der Beschaffung zu beauftragen. Die Einzelheiten sind den von der zentralen Reisestelle herausgegebenen Formularen zu entnehmen. Das Reisebüro beschafft jeweils die kostengünstigste Übernachtungsmöglichkeit.</t>
  </si>
  <si>
    <t>2.2.3   Erfolgt eine Vorbestellung durch Dritte (z. B. Einladende für Seminare, Tagungen und Konferenzen), so kann das von der zentralen Reisestelle bestimmte Unternehmen per FAX oder per E-Mail mit der Buchung und Zahlungsabwicklung beauftragt werden. In Fällen in denen die Buchung bereits erfolgte oder die Kosten nicht voll erstattungsfähig sind, so z. B. private Verlängerung der Hotelbuchung, mitreisende Partner, ist die Kostenübernahme nicht zulässig. Die Einzelheiten sind den von der zentralen Reisestelle herausgegebenen Formularen zu entnehmen.</t>
  </si>
  <si>
    <t>2.3.2  Sind Flüge oder Mietwagen zu beschaffen oder gibt es Beratungsbedarf hinsichtlich der Durchführung der Dienstreise, so soll das Reisebüro per FAX oder per E-Mail mit der Beschaffung beauftragt werden. Die Einzelheiten sind den  von der zentralen Reisestelle herausgegebenen Formularen zu entnehmen.</t>
  </si>
  <si>
    <r>
      <rPr>
        <b/>
        <i/>
        <u/>
        <sz val="12"/>
        <color indexed="17"/>
        <rFont val="Arial"/>
        <family val="2"/>
      </rPr>
      <t>Kostenübernahme für vorbestellte bzw. vorgemerkte Übernachtungen</t>
    </r>
    <r>
      <rPr>
        <b/>
        <sz val="10"/>
        <rFont val="Arial"/>
        <family val="2"/>
      </rPr>
      <t xml:space="preserve">
</t>
    </r>
    <r>
      <rPr>
        <b/>
        <u/>
        <sz val="10"/>
        <rFont val="Arial"/>
        <family val="2"/>
      </rPr>
      <t>Hinweis für Dienstreisende</t>
    </r>
    <r>
      <rPr>
        <b/>
        <sz val="10"/>
        <rFont val="Arial"/>
        <family val="2"/>
      </rPr>
      <t xml:space="preserve">
</t>
    </r>
    <r>
      <rPr>
        <sz val="10"/>
        <rFont val="Arial"/>
        <family val="2"/>
      </rPr>
      <t xml:space="preserve">Erfolgt eine Vorbestellung durch Dritte (z. B. Einladende für Seminare, Tagungen bzw. Konferenzen), so kann der Corporate Rates Club Stralsund per FAX oder per E-Mail mit der Buchung und Zahlungsabwicklung beauftragt werden. 
In Fällen in denen die Buchung bereits erfolgte oder die Kosten nicht voll erstattungsfähig sind, so z. B. private Verlängerung der Hotelbuchung, mitreisende Partner, ist die Kostenübernahme nicht zulässig. 
Bitte beachten Sie, dass alle mit * gekennzeichneten Felder auszufüllen sind und sich die Kostenübernahme nur auf die nachfolgend auswählbare Leistung bezieht.
Fügen Sie diesem Vordruck bitte keine Anlagen bei. </t>
    </r>
  </si>
  <si>
    <t xml:space="preserve">Ihr Ansprechpartner ist im LAF Frau Braun-Schütze, Telefonnummer: 0385 / 588-49004, 
E-Mail:  Diana.Braun-Schuetze@laf.mv-regierung.de </t>
  </si>
  <si>
    <t>Januar 2021</t>
  </si>
  <si>
    <t>Erfolgt eine Vorbestellung durch Dritte (z. B. Einladende für Seminare, Tagungen bzw. Konferenzen), so kann</t>
  </si>
  <si>
    <t>der Corporate Rates Club Stralsund per FAX oder per E-Mail mit der Buchung und Zahlungsabwicklung be-</t>
  </si>
  <si>
    <t xml:space="preserve">so z. B. private Verlängerung der Hotelbuchung, mitreisende Partner, ist die Kostenübernahme nicht zulässig. </t>
  </si>
  <si>
    <t>auftragt werden. In Fällen in denen die Buchung bereits erfolgte oder die Kosten nicht voll erstattungsfähig sind,</t>
  </si>
  <si>
    <t>Westtours-Reisen GmbH, Friedrichstraße 231, 10969 Berlin</t>
  </si>
  <si>
    <t>030 526 850 311</t>
  </si>
  <si>
    <t>030 526 850 300</t>
  </si>
  <si>
    <t>030 526 850 111</t>
  </si>
  <si>
    <t>030 526 850 220 bzw.229</t>
  </si>
  <si>
    <t>Bitte achten Sie bei Übertragung der Buchungsanfrage bzw. Buchungsbeauftragung an das Reisebüro darauf, dass die notwendigen Angaben für den Bearbeiter gut lesbar sind.</t>
  </si>
  <si>
    <t>Bitte achten Sie bei Übertragung der Buchungsanfrage bzw. Buchungsbeauftragung an das Reisebüro darauf, dass die notwendigen Angaben für den Bearbeiter dort gut lesbar sind.</t>
  </si>
  <si>
    <r>
      <t xml:space="preserve">BIC </t>
    </r>
    <r>
      <rPr>
        <sz val="8"/>
        <rFont val="Arial"/>
        <family val="2"/>
      </rPr>
      <t>(nur bei Auslandskonten angeben)</t>
    </r>
  </si>
  <si>
    <t>Sehr geehrte Reisende, sehr geehrter Reisender,                                                                                                                                                                                                                                                                                                                                                                                            mit Hilfe dieser Excel-Anwendung können Sie Anträge auf Dienstreisen und Reisen aus besonderem Anlass stellen, Reisedienstleistungen bestellen und Reisekosten abrechnen. Es dürfte für Sie zweckmäßig sein, wenn Sie die nachfolgenden sich wiederholenden Daten erfassen und die Datei anschließend in einem persönlichen Ordner unter einem neuen Namen speichern. Diese Datei können Sie dann bei Bedarf öffnen. In die einzelnen Vordrucke werden die Daten nur übernommen, wenn sie dort erforderlich sind. Die weißen Felder in den Masken sind z.T. Auswahlfelder. Über den Pfeil am rechten Feldrand ist dann die Auswahl zu treffen. Mit einem * versehene Felder sind immer auszufüllen.</t>
  </si>
  <si>
    <t>voraussichtl. Ende</t>
  </si>
  <si>
    <r>
      <t xml:space="preserve">Beförderungsmittel *
</t>
    </r>
    <r>
      <rPr>
        <sz val="5"/>
        <rFont val="Arial"/>
        <family val="2"/>
      </rPr>
      <t>Bei Benutzung des Privat-PKW/Motorrad ohne triftigen Grund verbleibt das Sachschadensrisiko beim Antragsteller!</t>
    </r>
  </si>
  <si>
    <t>Ministerium für Bildung, Wissenschaft und Kultur M-V</t>
  </si>
  <si>
    <t>Leitung  70020001</t>
  </si>
  <si>
    <t>Personalvertretg.  70020002</t>
  </si>
  <si>
    <t>Abteilung 1  70020100</t>
  </si>
  <si>
    <t>Abteilung 2  70020200</t>
  </si>
  <si>
    <t>Abteilung 3  70020300</t>
  </si>
  <si>
    <t>Abteilung 4  70020400</t>
  </si>
  <si>
    <t>Abteilung 5  70020500</t>
  </si>
  <si>
    <t>Landeszentr. f. polit. Bildung  70420001</t>
  </si>
  <si>
    <t>Berufsschullehrer  70020213</t>
  </si>
  <si>
    <t>Reisekostenvergütungen (BM)  07 0701 527.01 0</t>
  </si>
  <si>
    <t>Reisekostenvergütungen (LpB)  07 0704 527.01 0</t>
  </si>
  <si>
    <t>Reisekosten Bundesrat  07 0701 527.01 BR</t>
  </si>
  <si>
    <t>Reisekostenvergütungen IT-Fortbildung  07 0701 527.21 0</t>
  </si>
  <si>
    <t>Reisekostenvergütungen Örtlicher Personalrat BM M-V  07 0701 527.61 ÖPR BM</t>
  </si>
  <si>
    <t>Reisekostenvergütungen Hauptpersonalrat  07 0701 527.61 HPR/K</t>
  </si>
  <si>
    <t>Reisekostenvergütungen Schwerbehindertenvertretung BM M-V  07 0701 527.61 SBV BM</t>
  </si>
  <si>
    <t>Reisekostenvergütungen Hauptschwerbehindertenvertretung  07 0701 527.61 HSBV</t>
  </si>
  <si>
    <t>Reisekostenvergütungen Gleichstellungsbeauftragte BM M-V  07 0701 527.61 GL BM</t>
  </si>
  <si>
    <t>Reisekostenvergütungen Einigungsstelle  07 0701 527.61 ES</t>
  </si>
  <si>
    <t>Reisekostenvergütungen Jugend- u. Ausbildungsvertretung d. Referendare  07 0701 527.61 JAV BM</t>
  </si>
  <si>
    <t>Reisekostenvergütungen Örtlicher Personalrat Berufliche Schulen  07 0701 527.61 ÖPR BS</t>
  </si>
  <si>
    <t>Reisekostenvergütungen Gleichstellungsbeauftragte Berufliche Schulen  07 0701 527.61 GL BS</t>
  </si>
  <si>
    <t>Reisekostenvergütungen Schwerbehindertenvertretung Berufliche Schulen  07 0701 527.61 SBV BS</t>
  </si>
  <si>
    <t>Reisekostenvergütungen für Schulausflüge  07 0750 527.02 0</t>
  </si>
  <si>
    <t>Reisekosten Rahmenplankommission Berufl.Schulen  07 0750 527.63.0</t>
  </si>
  <si>
    <t>Reisekostenvergütungen (Berufl. Schulen)  07 0756 527.01 0</t>
  </si>
  <si>
    <t>Dienststätte/Berufsschule*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</si>
</sst>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44" formatCode="_-* #,##0.00\ &quot;€&quot;_-;\-* #,##0.00\ &quot;€&quot;_-;_-* &quot;-&quot;??\ &quot;€&quot;_-;_-@_-"/>
    <numFmt numFmtId="164" formatCode="h:mm;@"/>
    <numFmt numFmtId="165" formatCode="#,##0.00\ _€"/>
    <numFmt numFmtId="166" formatCode="0.0"/>
    <numFmt numFmtId="167" formatCode="#,##0.00_ ;[Red]\-#,##0.00\ "/>
  </numFmts>
  <fonts count="94" x14ac:knownFonts="1">
    <font>
      <sz val="10"/>
      <name val="Arial"/>
    </font>
    <font>
      <sz val="10"/>
      <name val="Arial"/>
    </font>
    <font>
      <b/>
      <sz val="12"/>
      <name val="Arial"/>
      <family val="2"/>
    </font>
    <font>
      <b/>
      <sz val="10"/>
      <name val="Arial"/>
      <family val="2"/>
    </font>
    <font>
      <sz val="7"/>
      <name val="Arial"/>
      <family val="2"/>
    </font>
    <font>
      <sz val="7"/>
      <name val="Arial"/>
      <family val="2"/>
    </font>
    <font>
      <sz val="8"/>
      <name val="Arial"/>
      <family val="2"/>
    </font>
    <font>
      <sz val="10"/>
      <name val="Arial"/>
      <family val="2"/>
    </font>
    <font>
      <sz val="8"/>
      <name val="Arial"/>
      <family val="2"/>
    </font>
    <font>
      <sz val="7.5"/>
      <name val="Arial"/>
      <family val="2"/>
    </font>
    <font>
      <sz val="9"/>
      <name val="Arial"/>
      <family val="2"/>
    </font>
    <font>
      <sz val="6.5"/>
      <name val="Arial"/>
      <family val="2"/>
    </font>
    <font>
      <b/>
      <sz val="7"/>
      <name val="Arial"/>
      <family val="2"/>
    </font>
    <font>
      <b/>
      <sz val="9"/>
      <name val="Arial"/>
      <family val="2"/>
    </font>
    <font>
      <b/>
      <sz val="16"/>
      <color indexed="17"/>
      <name val="Arial"/>
      <family val="2"/>
    </font>
    <font>
      <b/>
      <sz val="10"/>
      <color indexed="17"/>
      <name val="Arial"/>
      <family val="2"/>
    </font>
    <font>
      <b/>
      <sz val="8"/>
      <name val="Arial"/>
      <family val="2"/>
    </font>
    <font>
      <u/>
      <sz val="10"/>
      <color indexed="12"/>
      <name val="Arial"/>
      <family val="2"/>
    </font>
    <font>
      <b/>
      <sz val="12"/>
      <color indexed="10"/>
      <name val="Arial"/>
      <family val="2"/>
    </font>
    <font>
      <sz val="9"/>
      <name val="Arial"/>
      <family val="2"/>
    </font>
    <font>
      <sz val="9"/>
      <color indexed="10"/>
      <name val="Arial"/>
      <family val="2"/>
    </font>
    <font>
      <b/>
      <i/>
      <sz val="10"/>
      <name val="Arial"/>
      <family val="2"/>
    </font>
    <font>
      <b/>
      <sz val="20"/>
      <color indexed="17"/>
      <name val="Monotype Corsiva"/>
      <family val="4"/>
    </font>
    <font>
      <b/>
      <sz val="11"/>
      <color indexed="17"/>
      <name val="Arial"/>
      <family val="2"/>
    </font>
    <font>
      <b/>
      <sz val="7"/>
      <color indexed="17"/>
      <name val="Times New Roman"/>
      <family val="1"/>
    </font>
    <font>
      <sz val="11"/>
      <name val="Arial"/>
      <family val="2"/>
    </font>
    <font>
      <sz val="11"/>
      <name val="Arial"/>
      <family val="2"/>
    </font>
    <font>
      <b/>
      <sz val="26"/>
      <name val="Arial"/>
      <family val="2"/>
    </font>
    <font>
      <sz val="12"/>
      <name val="Arial"/>
      <family val="2"/>
    </font>
    <font>
      <sz val="12"/>
      <color indexed="17"/>
      <name val="Arial"/>
      <family val="2"/>
    </font>
    <font>
      <b/>
      <sz val="9"/>
      <color indexed="17"/>
      <name val="Arial"/>
      <family val="2"/>
    </font>
    <font>
      <sz val="10"/>
      <name val="Arial"/>
      <family val="2"/>
    </font>
    <font>
      <b/>
      <sz val="10"/>
      <color indexed="48"/>
      <name val="Arial"/>
      <family val="2"/>
    </font>
    <font>
      <b/>
      <sz val="10"/>
      <color indexed="12"/>
      <name val="Arial"/>
      <family val="2"/>
    </font>
    <font>
      <sz val="10"/>
      <color indexed="22"/>
      <name val="Arial"/>
      <family val="2"/>
    </font>
    <font>
      <b/>
      <i/>
      <sz val="11"/>
      <name val="Arial"/>
      <family val="2"/>
    </font>
    <font>
      <b/>
      <sz val="11"/>
      <name val="Arial"/>
      <family val="2"/>
    </font>
    <font>
      <u/>
      <sz val="11"/>
      <name val="Arial"/>
      <family val="2"/>
    </font>
    <font>
      <i/>
      <sz val="11"/>
      <name val="Arial"/>
      <family val="2"/>
    </font>
    <font>
      <b/>
      <sz val="14"/>
      <color indexed="17"/>
      <name val="Arial"/>
      <family val="2"/>
    </font>
    <font>
      <b/>
      <i/>
      <u/>
      <sz val="11"/>
      <color indexed="12"/>
      <name val="Arial"/>
      <family val="2"/>
    </font>
    <font>
      <b/>
      <i/>
      <sz val="11"/>
      <color indexed="17"/>
      <name val="Arial"/>
      <family val="2"/>
    </font>
    <font>
      <b/>
      <sz val="7"/>
      <color indexed="81"/>
      <name val="Tahoma"/>
      <family val="2"/>
    </font>
    <font>
      <sz val="7"/>
      <color indexed="81"/>
      <name val="Tahoma"/>
      <family val="2"/>
    </font>
    <font>
      <sz val="7"/>
      <name val="Arial"/>
      <family val="2"/>
    </font>
    <font>
      <b/>
      <i/>
      <u/>
      <sz val="12"/>
      <name val="Arial"/>
      <family val="2"/>
    </font>
    <font>
      <b/>
      <u/>
      <sz val="10"/>
      <name val="Arial"/>
      <family val="2"/>
    </font>
    <font>
      <i/>
      <sz val="10"/>
      <name val="Arial"/>
      <family val="2"/>
    </font>
    <font>
      <b/>
      <sz val="10"/>
      <color indexed="10"/>
      <name val="Arial"/>
      <family val="2"/>
    </font>
    <font>
      <sz val="14"/>
      <color indexed="10"/>
      <name val="Arial"/>
      <family val="2"/>
    </font>
    <font>
      <b/>
      <i/>
      <u/>
      <sz val="12"/>
      <color indexed="17"/>
      <name val="Arial"/>
      <family val="2"/>
    </font>
    <font>
      <sz val="9"/>
      <color indexed="81"/>
      <name val="Tahoma"/>
      <family val="2"/>
    </font>
    <font>
      <b/>
      <sz val="9"/>
      <color indexed="81"/>
      <name val="Tahoma"/>
      <family val="2"/>
    </font>
    <font>
      <b/>
      <u/>
      <sz val="9"/>
      <color indexed="81"/>
      <name val="Tahoma"/>
      <family val="2"/>
    </font>
    <font>
      <b/>
      <u/>
      <sz val="7"/>
      <color indexed="81"/>
      <name val="Tahoma"/>
      <family val="2"/>
    </font>
    <font>
      <u/>
      <sz val="7"/>
      <color indexed="81"/>
      <name val="Tahoma"/>
      <family val="2"/>
    </font>
    <font>
      <b/>
      <sz val="10"/>
      <color indexed="8"/>
      <name val="Arial"/>
      <family val="2"/>
    </font>
    <font>
      <u/>
      <sz val="9"/>
      <color indexed="81"/>
      <name val="Tahoma"/>
      <family val="2"/>
    </font>
    <font>
      <b/>
      <sz val="16"/>
      <name val="Arial"/>
      <family val="2"/>
    </font>
    <font>
      <b/>
      <sz val="10"/>
      <color indexed="25"/>
      <name val="Arial"/>
      <family val="2"/>
    </font>
    <font>
      <sz val="10"/>
      <color indexed="8"/>
      <name val="MS Sans Serif"/>
      <family val="2"/>
    </font>
    <font>
      <sz val="8"/>
      <color indexed="81"/>
      <name val="Tahoma"/>
      <family val="2"/>
    </font>
    <font>
      <sz val="8.5"/>
      <name val="Arial"/>
      <family val="2"/>
    </font>
    <font>
      <sz val="5"/>
      <name val="Arial"/>
      <family val="2"/>
    </font>
    <font>
      <sz val="10"/>
      <color indexed="60"/>
      <name val="Arial"/>
      <family val="2"/>
    </font>
    <font>
      <b/>
      <sz val="6"/>
      <name val="Arial"/>
      <family val="2"/>
    </font>
    <font>
      <sz val="6"/>
      <name val="Arial"/>
      <family val="2"/>
    </font>
    <font>
      <sz val="10"/>
      <color rgb="FFFF0000"/>
      <name val="Arial"/>
      <family val="2"/>
    </font>
    <font>
      <sz val="12"/>
      <color rgb="FFFF0000"/>
      <name val="Arial"/>
      <family val="2"/>
    </font>
    <font>
      <b/>
      <sz val="11"/>
      <color rgb="FF008000"/>
      <name val="Arial"/>
      <family val="2"/>
    </font>
    <font>
      <sz val="10"/>
      <color rgb="FF0070C0"/>
      <name val="Arial"/>
      <family val="2"/>
    </font>
    <font>
      <i/>
      <sz val="10"/>
      <color rgb="FF0070C0"/>
      <name val="Arial"/>
      <family val="2"/>
    </font>
    <font>
      <i/>
      <sz val="9"/>
      <color rgb="FF0070C0"/>
      <name val="Arial"/>
      <family val="2"/>
    </font>
    <font>
      <i/>
      <sz val="9.5"/>
      <color rgb="FF0070C0"/>
      <name val="Arial"/>
      <family val="2"/>
    </font>
    <font>
      <b/>
      <i/>
      <sz val="10"/>
      <color rgb="FF0070C0"/>
      <name val="Arial"/>
      <family val="2"/>
    </font>
    <font>
      <i/>
      <sz val="8"/>
      <color rgb="FF0070C0"/>
      <name val="Arial"/>
      <family val="2"/>
    </font>
    <font>
      <b/>
      <sz val="10"/>
      <color rgb="FFFF0000"/>
      <name val="Arial"/>
      <family val="2"/>
    </font>
    <font>
      <b/>
      <u/>
      <sz val="10"/>
      <color rgb="FFFF0000"/>
      <name val="Arial"/>
      <family val="2"/>
    </font>
    <font>
      <b/>
      <sz val="12"/>
      <color rgb="FFFF0000"/>
      <name val="Arial"/>
      <family val="2"/>
    </font>
    <font>
      <i/>
      <sz val="8.5"/>
      <color rgb="FF0070C0"/>
      <name val="Arial"/>
      <family val="2"/>
    </font>
    <font>
      <sz val="12"/>
      <color theme="0" tint="-0.34998626667073579"/>
      <name val="Arial"/>
      <family val="2"/>
    </font>
    <font>
      <i/>
      <u/>
      <sz val="10"/>
      <color rgb="FF0070C0"/>
      <name val="Arial"/>
      <family val="2"/>
    </font>
    <font>
      <b/>
      <i/>
      <sz val="9"/>
      <color rgb="FF0070C0"/>
      <name val="Arial"/>
      <family val="2"/>
    </font>
    <font>
      <b/>
      <i/>
      <sz val="12"/>
      <color rgb="FF0070C0"/>
      <name val="Arial"/>
      <family val="2"/>
    </font>
    <font>
      <i/>
      <sz val="7"/>
      <color rgb="FF0070C0"/>
      <name val="Arial"/>
      <family val="2"/>
    </font>
    <font>
      <sz val="6"/>
      <color rgb="FF0070C0"/>
      <name val="Arial"/>
      <family val="2"/>
    </font>
    <font>
      <b/>
      <i/>
      <sz val="11"/>
      <color rgb="FF0070C0"/>
      <name val="Arial"/>
      <family val="2"/>
    </font>
    <font>
      <b/>
      <sz val="9"/>
      <color rgb="FF0070C0"/>
      <name val="Arial"/>
      <family val="2"/>
    </font>
    <font>
      <sz val="9"/>
      <color rgb="FF0070C0"/>
      <name val="Arial"/>
      <family val="2"/>
    </font>
    <font>
      <sz val="11"/>
      <color theme="3" tint="0.39997558519241921"/>
      <name val="Arial"/>
      <family val="2"/>
    </font>
    <font>
      <b/>
      <i/>
      <sz val="9.5"/>
      <color rgb="FF0070C0"/>
      <name val="Arial"/>
      <family val="2"/>
    </font>
    <font>
      <b/>
      <i/>
      <sz val="8"/>
      <color rgb="FF0070C0"/>
      <name val="Arial"/>
      <family val="2"/>
    </font>
    <font>
      <b/>
      <i/>
      <sz val="10"/>
      <color rgb="FF339966"/>
      <name val="Arial"/>
      <family val="2"/>
    </font>
    <font>
      <sz val="8"/>
      <color rgb="FF000000"/>
      <name val="Tahoma"/>
      <family val="2"/>
    </font>
  </fonts>
  <fills count="13">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indexed="47"/>
        <bgColor indexed="64"/>
      </patternFill>
    </fill>
    <fill>
      <patternFill patternType="solid">
        <fgColor indexed="27"/>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29"/>
      </patternFill>
    </fill>
    <fill>
      <patternFill patternType="solid">
        <fgColor theme="0" tint="-0.14999847407452621"/>
        <bgColor indexed="64"/>
      </patternFill>
    </fill>
  </fills>
  <borders count="90">
    <border>
      <left/>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7">
    <xf numFmtId="0" fontId="0" fillId="0" borderId="0"/>
    <xf numFmtId="0" fontId="17" fillId="0" borderId="0" applyNumberFormat="0" applyFill="0" applyBorder="0" applyAlignment="0" applyProtection="0">
      <alignment vertical="top"/>
      <protection locked="0"/>
    </xf>
    <xf numFmtId="0" fontId="7" fillId="0" borderId="0"/>
    <xf numFmtId="0" fontId="7" fillId="0" borderId="0"/>
    <xf numFmtId="0" fontId="60" fillId="0" borderId="0"/>
    <xf numFmtId="44" fontId="1" fillId="0" borderId="0" applyFont="0" applyFill="0" applyBorder="0" applyAlignment="0" applyProtection="0"/>
    <xf numFmtId="44" fontId="7" fillId="0" borderId="0" applyFont="0" applyFill="0" applyBorder="0" applyAlignment="0" applyProtection="0"/>
  </cellStyleXfs>
  <cellXfs count="1646">
    <xf numFmtId="0" fontId="0" fillId="0" borderId="0" xfId="0"/>
    <xf numFmtId="0" fontId="4" fillId="0" borderId="0" xfId="0" applyFont="1" applyFill="1" applyProtection="1"/>
    <xf numFmtId="0" fontId="0" fillId="0" borderId="0" xfId="0" applyFill="1" applyProtection="1"/>
    <xf numFmtId="0" fontId="7" fillId="0" borderId="0" xfId="0" applyFont="1" applyFill="1" applyAlignment="1" applyProtection="1">
      <alignment vertical="center" wrapText="1"/>
    </xf>
    <xf numFmtId="0" fontId="0" fillId="0" borderId="0" xfId="0" applyFill="1" applyAlignment="1" applyProtection="1">
      <alignment vertical="center" wrapText="1"/>
    </xf>
    <xf numFmtId="0" fontId="14" fillId="2" borderId="0" xfId="0" applyFont="1" applyFill="1" applyAlignment="1" applyProtection="1">
      <alignment vertical="center"/>
    </xf>
    <xf numFmtId="0" fontId="0" fillId="2" borderId="0" xfId="0" applyFill="1" applyProtection="1"/>
    <xf numFmtId="0" fontId="0" fillId="0" borderId="0" xfId="0" applyProtection="1"/>
    <xf numFmtId="0" fontId="1" fillId="2" borderId="0" xfId="0" applyFont="1" applyFill="1" applyProtection="1"/>
    <xf numFmtId="0" fontId="1" fillId="0" borderId="0" xfId="0" applyFont="1" applyProtection="1"/>
    <xf numFmtId="0" fontId="1" fillId="2" borderId="1" xfId="0" applyNumberFormat="1" applyFont="1" applyFill="1" applyBorder="1" applyAlignment="1" applyProtection="1">
      <alignment horizontal="left" vertical="center" wrapText="1"/>
    </xf>
    <xf numFmtId="0" fontId="0" fillId="2" borderId="0" xfId="0" applyFill="1" applyAlignment="1" applyProtection="1">
      <alignment vertical="center" wrapText="1"/>
    </xf>
    <xf numFmtId="0" fontId="0" fillId="0" borderId="0" xfId="0" applyAlignment="1" applyProtection="1">
      <alignment vertical="center" wrapText="1"/>
    </xf>
    <xf numFmtId="0" fontId="0" fillId="2" borderId="0" xfId="0" applyFill="1" applyAlignment="1" applyProtection="1">
      <alignment wrapText="1"/>
    </xf>
    <xf numFmtId="0" fontId="0" fillId="0" borderId="0" xfId="0" applyAlignment="1" applyProtection="1">
      <alignment wrapText="1"/>
    </xf>
    <xf numFmtId="0" fontId="6" fillId="2" borderId="0" xfId="0" applyFont="1" applyFill="1" applyProtection="1"/>
    <xf numFmtId="0" fontId="6" fillId="0" borderId="0" xfId="0" applyFont="1" applyFill="1" applyProtection="1"/>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0" fontId="0" fillId="0" borderId="0" xfId="0" applyFill="1" applyBorder="1" applyAlignment="1" applyProtection="1">
      <alignment horizontal="left" vertical="center" wrapText="1"/>
    </xf>
    <xf numFmtId="0" fontId="19" fillId="0" borderId="0" xfId="0" applyFont="1" applyFill="1" applyProtection="1"/>
    <xf numFmtId="0" fontId="0" fillId="0" borderId="0" xfId="0" applyFill="1" applyBorder="1" applyProtection="1"/>
    <xf numFmtId="0" fontId="21" fillId="0" borderId="0" xfId="0" quotePrefix="1" applyFont="1" applyFill="1" applyAlignment="1" applyProtection="1">
      <alignment horizontal="left"/>
    </xf>
    <xf numFmtId="0" fontId="0" fillId="0" borderId="0" xfId="0" applyBorder="1" applyProtection="1"/>
    <xf numFmtId="0" fontId="4" fillId="0" borderId="0" xfId="0" applyFont="1" applyProtection="1"/>
    <xf numFmtId="0" fontId="0" fillId="2" borderId="0" xfId="0" applyNumberFormat="1" applyFill="1" applyBorder="1" applyAlignment="1" applyProtection="1"/>
    <xf numFmtId="0" fontId="0" fillId="2" borderId="0" xfId="0" applyNumberFormat="1" applyFill="1" applyBorder="1" applyAlignment="1" applyProtection="1">
      <alignment horizontal="left"/>
    </xf>
    <xf numFmtId="0" fontId="28" fillId="2" borderId="0" xfId="0" applyNumberFormat="1" applyFont="1" applyFill="1" applyBorder="1" applyAlignment="1" applyProtection="1">
      <alignment horizontal="left"/>
    </xf>
    <xf numFmtId="0" fontId="28" fillId="0" borderId="0" xfId="0" applyFont="1" applyProtection="1"/>
    <xf numFmtId="0" fontId="8" fillId="2" borderId="2" xfId="0" applyFont="1" applyFill="1" applyBorder="1" applyProtection="1"/>
    <xf numFmtId="0" fontId="0" fillId="0" borderId="0" xfId="0" applyAlignment="1" applyProtection="1">
      <alignment horizontal="left"/>
    </xf>
    <xf numFmtId="0" fontId="8" fillId="2" borderId="3" xfId="0" applyFont="1" applyFill="1" applyBorder="1" applyProtection="1"/>
    <xf numFmtId="0" fontId="8" fillId="2" borderId="4" xfId="0" applyFont="1" applyFill="1" applyBorder="1" applyAlignment="1" applyProtection="1">
      <alignment vertical="center"/>
    </xf>
    <xf numFmtId="0" fontId="8" fillId="2" borderId="5" xfId="0" applyFont="1" applyFill="1" applyBorder="1" applyAlignment="1" applyProtection="1">
      <alignment vertical="center" wrapText="1"/>
    </xf>
    <xf numFmtId="0" fontId="8" fillId="2" borderId="4" xfId="0" applyFont="1" applyFill="1" applyBorder="1" applyProtection="1"/>
    <xf numFmtId="0" fontId="0" fillId="2" borderId="0" xfId="0" applyFill="1" applyBorder="1" applyProtection="1"/>
    <xf numFmtId="0" fontId="0" fillId="2" borderId="0" xfId="0" applyFill="1" applyBorder="1" applyAlignment="1" applyProtection="1"/>
    <xf numFmtId="0" fontId="2" fillId="0"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Protection="1"/>
    <xf numFmtId="0" fontId="7" fillId="0" borderId="0" xfId="0" applyFont="1" applyBorder="1" applyAlignment="1" applyProtection="1">
      <alignment horizontal="left"/>
    </xf>
    <xf numFmtId="0" fontId="19" fillId="2" borderId="3" xfId="0" applyFont="1" applyFill="1" applyBorder="1" applyProtection="1"/>
    <xf numFmtId="0" fontId="19" fillId="2" borderId="4" xfId="0" applyFont="1" applyFill="1" applyBorder="1" applyProtection="1"/>
    <xf numFmtId="0" fontId="13" fillId="2" borderId="6" xfId="0" applyFont="1" applyFill="1" applyBorder="1" applyProtection="1"/>
    <xf numFmtId="0" fontId="19" fillId="2" borderId="4" xfId="0" applyFont="1" applyFill="1" applyBorder="1" applyAlignment="1" applyProtection="1">
      <alignment vertical="center"/>
    </xf>
    <xf numFmtId="0" fontId="19" fillId="2" borderId="7" xfId="0" applyFont="1" applyFill="1" applyBorder="1" applyAlignment="1" applyProtection="1">
      <alignment horizontal="left" vertical="center"/>
    </xf>
    <xf numFmtId="0" fontId="3" fillId="2" borderId="8" xfId="0" applyFont="1" applyFill="1" applyBorder="1" applyAlignment="1" applyProtection="1">
      <alignment horizontal="center" vertical="center"/>
    </xf>
    <xf numFmtId="0" fontId="0" fillId="2" borderId="9" xfId="0" applyFill="1" applyBorder="1" applyProtection="1"/>
    <xf numFmtId="0" fontId="0" fillId="2" borderId="10" xfId="0" applyFill="1" applyBorder="1" applyProtection="1"/>
    <xf numFmtId="0" fontId="0" fillId="2" borderId="1" xfId="0" applyNumberFormat="1" applyFill="1" applyBorder="1" applyAlignment="1" applyProtection="1"/>
    <xf numFmtId="0" fontId="0" fillId="2" borderId="1" xfId="0" applyNumberFormat="1" applyFill="1" applyBorder="1" applyAlignment="1" applyProtection="1">
      <alignment horizontal="left"/>
    </xf>
    <xf numFmtId="0" fontId="27" fillId="2" borderId="1" xfId="0" applyNumberFormat="1" applyFont="1" applyFill="1" applyBorder="1" applyAlignment="1" applyProtection="1">
      <alignment horizontal="left"/>
    </xf>
    <xf numFmtId="0" fontId="2"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0" fillId="0" borderId="0" xfId="0" applyAlignment="1" applyProtection="1">
      <alignment vertical="center"/>
    </xf>
    <xf numFmtId="0" fontId="7" fillId="0" borderId="0" xfId="0" applyFont="1" applyProtection="1"/>
    <xf numFmtId="0" fontId="0" fillId="0" borderId="0" xfId="0" quotePrefix="1" applyFill="1" applyBorder="1" applyAlignment="1">
      <alignment horizontal="left"/>
    </xf>
    <xf numFmtId="1" fontId="0" fillId="0" borderId="0" xfId="0" applyNumberFormat="1"/>
    <xf numFmtId="0" fontId="1" fillId="0" borderId="0" xfId="0" applyFont="1" applyFill="1" applyBorder="1" applyAlignment="1" applyProtection="1">
      <alignment horizontal="left"/>
    </xf>
    <xf numFmtId="0" fontId="19" fillId="2" borderId="0" xfId="0" applyFont="1" applyFill="1" applyProtection="1"/>
    <xf numFmtId="0" fontId="16" fillId="2" borderId="0" xfId="0" applyFont="1" applyFill="1" applyBorder="1" applyAlignment="1" applyProtection="1">
      <alignment horizontal="left" vertical="center" wrapText="1"/>
    </xf>
    <xf numFmtId="0" fontId="16" fillId="2" borderId="0" xfId="0" applyFont="1" applyFill="1" applyBorder="1" applyAlignment="1" applyProtection="1">
      <alignment vertical="center" wrapText="1"/>
    </xf>
    <xf numFmtId="0" fontId="0" fillId="2" borderId="0" xfId="0" applyFill="1" applyBorder="1" applyAlignment="1" applyProtection="1">
      <alignment horizontal="left" vertical="center" wrapText="1"/>
    </xf>
    <xf numFmtId="0" fontId="19"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wrapText="1"/>
    </xf>
    <xf numFmtId="0" fontId="19" fillId="2" borderId="0" xfId="0" applyFont="1" applyFill="1" applyBorder="1" applyAlignment="1" applyProtection="1">
      <alignment vertical="center" wrapText="1"/>
    </xf>
    <xf numFmtId="1" fontId="0" fillId="2" borderId="0" xfId="0" applyNumberFormat="1" applyFill="1" applyBorder="1" applyAlignment="1" applyProtection="1">
      <alignment horizontal="left" vertical="center"/>
    </xf>
    <xf numFmtId="1" fontId="18" fillId="2" borderId="0" xfId="0" applyNumberFormat="1" applyFont="1" applyFill="1" applyBorder="1" applyAlignment="1" applyProtection="1">
      <alignment horizontal="center" vertical="center" wrapText="1"/>
    </xf>
    <xf numFmtId="0" fontId="0" fillId="2" borderId="0" xfId="0" applyNumberFormat="1" applyFill="1" applyBorder="1" applyAlignment="1" applyProtection="1">
      <alignment horizontal="center" vertical="center"/>
    </xf>
    <xf numFmtId="14" fontId="0" fillId="2" borderId="0" xfId="0" applyNumberFormat="1" applyFill="1" applyBorder="1" applyAlignment="1" applyProtection="1">
      <alignment horizontal="center" vertical="center"/>
    </xf>
    <xf numFmtId="1" fontId="0" fillId="2" borderId="0" xfId="0" applyNumberFormat="1" applyFill="1" applyBorder="1" applyAlignment="1" applyProtection="1">
      <alignment horizontal="left" vertical="center" wrapText="1"/>
    </xf>
    <xf numFmtId="1" fontId="19" fillId="2" borderId="0" xfId="0" applyNumberFormat="1" applyFont="1" applyFill="1" applyBorder="1" applyAlignment="1" applyProtection="1">
      <alignment horizontal="left" vertical="center"/>
    </xf>
    <xf numFmtId="1" fontId="20" fillId="2" borderId="0" xfId="0" applyNumberFormat="1" applyFont="1" applyFill="1" applyBorder="1" applyAlignment="1" applyProtection="1">
      <alignment horizontal="center" vertical="center" wrapText="1"/>
    </xf>
    <xf numFmtId="0" fontId="19" fillId="2" borderId="0" xfId="0" applyNumberFormat="1" applyFont="1" applyFill="1" applyBorder="1" applyAlignment="1" applyProtection="1">
      <alignment horizontal="center" vertical="center"/>
    </xf>
    <xf numFmtId="14" fontId="19" fillId="2" borderId="0"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left" vertical="center" wrapText="1"/>
    </xf>
    <xf numFmtId="0" fontId="0" fillId="0" borderId="0" xfId="0" quotePrefix="1" applyAlignment="1" applyProtection="1">
      <alignment horizontal="left"/>
    </xf>
    <xf numFmtId="0" fontId="0" fillId="0" borderId="11" xfId="0" applyBorder="1" applyProtection="1"/>
    <xf numFmtId="1" fontId="0" fillId="0" borderId="11" xfId="0" applyNumberFormat="1" applyBorder="1"/>
    <xf numFmtId="0" fontId="0" fillId="0" borderId="11" xfId="0" applyBorder="1"/>
    <xf numFmtId="0" fontId="1" fillId="0" borderId="11" xfId="0" applyFont="1" applyFill="1" applyBorder="1" applyAlignment="1" applyProtection="1">
      <alignment horizontal="left" vertical="center"/>
      <protection hidden="1"/>
    </xf>
    <xf numFmtId="0" fontId="1" fillId="0" borderId="11" xfId="0" applyFont="1" applyFill="1" applyBorder="1" applyAlignment="1" applyProtection="1">
      <alignment horizontal="left"/>
      <protection hidden="1"/>
    </xf>
    <xf numFmtId="0" fontId="0" fillId="0" borderId="12" xfId="0" applyBorder="1" applyProtection="1"/>
    <xf numFmtId="0" fontId="0" fillId="0" borderId="12" xfId="0" applyBorder="1"/>
    <xf numFmtId="1" fontId="0" fillId="0" borderId="12" xfId="0" applyNumberFormat="1" applyBorder="1"/>
    <xf numFmtId="0" fontId="0" fillId="0" borderId="0" xfId="0" quotePrefix="1" applyAlignment="1">
      <alignment horizontal="left"/>
    </xf>
    <xf numFmtId="0" fontId="32" fillId="0" borderId="0" xfId="0" applyFont="1" applyFill="1" applyBorder="1" applyAlignment="1" applyProtection="1">
      <alignment horizontal="left" vertical="center"/>
      <protection hidden="1"/>
    </xf>
    <xf numFmtId="0" fontId="32" fillId="0" borderId="0" xfId="0" applyFont="1"/>
    <xf numFmtId="0" fontId="32" fillId="0" borderId="0" xfId="0" quotePrefix="1" applyFont="1" applyAlignment="1">
      <alignment horizontal="left"/>
    </xf>
    <xf numFmtId="0" fontId="32" fillId="0" borderId="0" xfId="0" applyFont="1" applyProtection="1"/>
    <xf numFmtId="0" fontId="32" fillId="0" borderId="0" xfId="0" quotePrefix="1" applyFont="1" applyAlignment="1" applyProtection="1">
      <alignment horizontal="left"/>
    </xf>
    <xf numFmtId="0" fontId="33" fillId="0" borderId="12" xfId="0" applyFont="1" applyBorder="1" applyProtection="1"/>
    <xf numFmtId="0" fontId="33" fillId="0" borderId="11" xfId="0" applyFont="1" applyBorder="1" applyProtection="1"/>
    <xf numFmtId="0" fontId="33" fillId="0" borderId="11" xfId="0" applyFont="1" applyFill="1" applyBorder="1" applyAlignment="1" applyProtection="1">
      <alignment horizontal="left" vertical="center"/>
      <protection hidden="1"/>
    </xf>
    <xf numFmtId="0" fontId="33" fillId="0" borderId="12" xfId="0" applyFont="1" applyFill="1" applyBorder="1" applyAlignment="1" applyProtection="1">
      <alignment horizontal="left" vertical="center"/>
      <protection hidden="1"/>
    </xf>
    <xf numFmtId="0" fontId="33" fillId="0" borderId="0" xfId="0" applyFont="1" applyFill="1" applyBorder="1" applyAlignment="1" applyProtection="1">
      <alignment horizontal="left" vertical="center"/>
      <protection hidden="1"/>
    </xf>
    <xf numFmtId="1" fontId="0" fillId="0" borderId="0" xfId="0" applyNumberFormat="1" applyFill="1" applyBorder="1" applyAlignment="1" applyProtection="1">
      <alignment horizontal="left" vertical="center"/>
    </xf>
    <xf numFmtId="1" fontId="18" fillId="0" borderId="0" xfId="0" applyNumberFormat="1" applyFont="1" applyFill="1" applyBorder="1" applyAlignment="1" applyProtection="1">
      <alignment horizontal="center" vertical="center" wrapText="1"/>
    </xf>
    <xf numFmtId="0" fontId="0" fillId="0" borderId="0" xfId="0" applyNumberFormat="1" applyFill="1" applyBorder="1" applyAlignment="1" applyProtection="1">
      <alignment horizontal="center" vertical="center"/>
    </xf>
    <xf numFmtId="14"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left" vertical="center" wrapText="1"/>
    </xf>
    <xf numFmtId="14" fontId="10" fillId="0" borderId="0" xfId="0" applyNumberFormat="1" applyFont="1" applyFill="1" applyBorder="1" applyAlignment="1" applyProtection="1">
      <alignment horizontal="left"/>
    </xf>
    <xf numFmtId="0" fontId="10" fillId="0" borderId="0" xfId="0" applyFont="1" applyFill="1" applyBorder="1" applyAlignment="1" applyProtection="1">
      <alignment horizontal="left"/>
    </xf>
    <xf numFmtId="0" fontId="4" fillId="2" borderId="0" xfId="0" applyFont="1" applyFill="1" applyBorder="1" applyAlignment="1" applyProtection="1">
      <alignment horizontal="left"/>
    </xf>
    <xf numFmtId="0" fontId="34" fillId="2" borderId="0" xfId="0" applyFont="1" applyFill="1" applyProtection="1"/>
    <xf numFmtId="0" fontId="3" fillId="0" borderId="0" xfId="0" applyFont="1" applyFill="1" applyProtection="1"/>
    <xf numFmtId="0" fontId="7" fillId="0" borderId="0" xfId="0" applyFont="1" applyFill="1" applyProtection="1"/>
    <xf numFmtId="0" fontId="0" fillId="0" borderId="0" xfId="0" applyFill="1" applyAlignment="1" applyProtection="1"/>
    <xf numFmtId="0" fontId="2" fillId="2" borderId="13" xfId="0" applyFont="1" applyFill="1" applyBorder="1" applyAlignment="1" applyProtection="1">
      <alignment horizontal="left" vertical="center"/>
    </xf>
    <xf numFmtId="0" fontId="0" fillId="2" borderId="1" xfId="0" applyFill="1" applyBorder="1" applyAlignment="1" applyProtection="1">
      <alignment horizontal="center"/>
    </xf>
    <xf numFmtId="0" fontId="0" fillId="2" borderId="0" xfId="0" applyFill="1" applyBorder="1" applyAlignment="1" applyProtection="1">
      <alignment horizontal="center"/>
    </xf>
    <xf numFmtId="0" fontId="0" fillId="2" borderId="10" xfId="0" applyFill="1" applyBorder="1" applyAlignment="1" applyProtection="1">
      <alignment horizontal="center"/>
    </xf>
    <xf numFmtId="0" fontId="4" fillId="0" borderId="0" xfId="0" applyFont="1" applyAlignment="1" applyProtection="1">
      <alignment horizontal="left"/>
    </xf>
    <xf numFmtId="0" fontId="0" fillId="0" borderId="0" xfId="0" applyAlignment="1" applyProtection="1">
      <alignment horizontal="left" vertical="center"/>
    </xf>
    <xf numFmtId="0" fontId="4" fillId="0" borderId="0" xfId="0" applyFont="1" applyBorder="1" applyAlignment="1" applyProtection="1">
      <alignment horizontal="left"/>
    </xf>
    <xf numFmtId="0" fontId="0" fillId="0" borderId="0" xfId="0" applyBorder="1" applyAlignment="1" applyProtection="1">
      <alignment horizontal="left"/>
    </xf>
    <xf numFmtId="0" fontId="4" fillId="2" borderId="14" xfId="0" applyFont="1" applyFill="1" applyBorder="1" applyProtection="1"/>
    <xf numFmtId="0" fontId="4" fillId="2" borderId="15" xfId="0" applyFont="1" applyFill="1" applyBorder="1" applyProtection="1"/>
    <xf numFmtId="0" fontId="4" fillId="2" borderId="16" xfId="0" applyFont="1" applyFill="1" applyBorder="1" applyProtection="1"/>
    <xf numFmtId="0" fontId="4"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xf numFmtId="0" fontId="4" fillId="2" borderId="1" xfId="0" applyFont="1" applyFill="1" applyBorder="1" applyProtection="1"/>
    <xf numFmtId="0" fontId="4" fillId="2" borderId="0" xfId="0" applyFont="1" applyFill="1" applyBorder="1" applyProtection="1"/>
    <xf numFmtId="0" fontId="4" fillId="2" borderId="10" xfId="0" applyFont="1" applyFill="1" applyBorder="1" applyProtection="1"/>
    <xf numFmtId="0" fontId="4" fillId="2" borderId="17" xfId="0" applyFont="1" applyFill="1" applyBorder="1" applyAlignment="1" applyProtection="1"/>
    <xf numFmtId="0" fontId="4" fillId="2" borderId="15" xfId="0" applyFont="1" applyFill="1" applyBorder="1" applyAlignment="1" applyProtection="1"/>
    <xf numFmtId="0" fontId="4" fillId="2" borderId="16" xfId="0" applyFont="1" applyFill="1" applyBorder="1" applyAlignment="1" applyProtection="1"/>
    <xf numFmtId="0" fontId="4" fillId="2" borderId="14" xfId="0" applyFont="1" applyFill="1" applyBorder="1" applyAlignment="1" applyProtection="1"/>
    <xf numFmtId="0" fontId="0" fillId="2" borderId="1" xfId="0" applyFill="1" applyBorder="1" applyProtection="1"/>
    <xf numFmtId="0" fontId="4" fillId="2" borderId="18" xfId="0" applyFont="1" applyFill="1" applyBorder="1" applyAlignment="1" applyProtection="1"/>
    <xf numFmtId="0" fontId="4" fillId="2" borderId="17"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15" xfId="0" applyFont="1" applyFill="1" applyBorder="1" applyAlignment="1" applyProtection="1">
      <alignment horizontal="center"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0" fontId="12" fillId="2" borderId="1" xfId="0" applyFont="1" applyFill="1" applyBorder="1" applyProtection="1"/>
    <xf numFmtId="0" fontId="4" fillId="2" borderId="0" xfId="0" applyFont="1" applyFill="1" applyBorder="1" applyAlignment="1" applyProtection="1">
      <alignment horizontal="right"/>
    </xf>
    <xf numFmtId="0" fontId="4" fillId="2" borderId="10" xfId="0" applyFont="1" applyFill="1" applyBorder="1" applyAlignment="1" applyProtection="1">
      <alignment horizontal="right"/>
    </xf>
    <xf numFmtId="0" fontId="0" fillId="2" borderId="1" xfId="0" applyFill="1" applyBorder="1" applyAlignment="1" applyProtection="1">
      <alignment vertical="center"/>
    </xf>
    <xf numFmtId="0" fontId="4" fillId="2" borderId="20" xfId="0" applyFont="1" applyFill="1" applyBorder="1" applyAlignment="1" applyProtection="1">
      <alignment horizontal="left" wrapText="1"/>
    </xf>
    <xf numFmtId="0" fontId="0" fillId="0" borderId="0" xfId="0" applyFill="1" applyAlignment="1" applyProtection="1">
      <alignment vertical="center"/>
    </xf>
    <xf numFmtId="0" fontId="4" fillId="2" borderId="22"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1"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wrapText="1"/>
    </xf>
    <xf numFmtId="0" fontId="10" fillId="0" borderId="0" xfId="0" applyFont="1" applyFill="1" applyProtection="1"/>
    <xf numFmtId="0" fontId="10"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 fillId="0" borderId="0" xfId="0" applyFont="1" applyFill="1" applyBorder="1" applyAlignment="1" applyProtection="1">
      <alignment horizontal="left" vertical="center" wrapText="1"/>
    </xf>
    <xf numFmtId="49" fontId="1" fillId="0" borderId="0" xfId="0" applyNumberFormat="1" applyFont="1" applyFill="1" applyBorder="1" applyAlignment="1" applyProtection="1">
      <alignment horizontal="left"/>
    </xf>
    <xf numFmtId="0" fontId="1" fillId="0" borderId="0" xfId="0" applyFont="1" applyFill="1" applyBorder="1" applyProtection="1"/>
    <xf numFmtId="0" fontId="1" fillId="0" borderId="0" xfId="0" applyFont="1" applyBorder="1" applyProtection="1"/>
    <xf numFmtId="0" fontId="2" fillId="2" borderId="13" xfId="0" applyFont="1" applyFill="1" applyBorder="1" applyAlignment="1" applyProtection="1">
      <alignment vertical="center"/>
    </xf>
    <xf numFmtId="0" fontId="4" fillId="2" borderId="20" xfId="0" applyFont="1" applyFill="1" applyBorder="1" applyAlignment="1" applyProtection="1">
      <alignment wrapText="1"/>
    </xf>
    <xf numFmtId="0" fontId="4" fillId="2" borderId="21" xfId="0" applyFont="1" applyFill="1" applyBorder="1" applyAlignment="1" applyProtection="1">
      <alignment wrapText="1"/>
    </xf>
    <xf numFmtId="0" fontId="4" fillId="2" borderId="21" xfId="0" applyFont="1" applyFill="1" applyBorder="1" applyAlignment="1" applyProtection="1">
      <alignment vertical="top" wrapText="1"/>
    </xf>
    <xf numFmtId="0" fontId="4" fillId="2" borderId="0" xfId="0" applyFont="1" applyFill="1" applyBorder="1" applyAlignment="1" applyProtection="1"/>
    <xf numFmtId="0" fontId="4" fillId="2" borderId="1" xfId="0" quotePrefix="1" applyFont="1" applyFill="1" applyBorder="1" applyAlignment="1" applyProtection="1">
      <alignment horizontal="left"/>
    </xf>
    <xf numFmtId="0" fontId="3" fillId="2" borderId="1" xfId="0" applyFont="1" applyFill="1" applyBorder="1" applyProtection="1"/>
    <xf numFmtId="0" fontId="0" fillId="0" borderId="0" xfId="0" applyFill="1" applyBorder="1" applyAlignment="1" applyProtection="1">
      <alignment horizontal="center"/>
    </xf>
    <xf numFmtId="0" fontId="1" fillId="0" borderId="0" xfId="0" applyFont="1" applyFill="1" applyBorder="1" applyAlignment="1" applyProtection="1"/>
    <xf numFmtId="49" fontId="0" fillId="0" borderId="0" xfId="0" applyNumberFormat="1" applyFill="1" applyBorder="1" applyProtection="1"/>
    <xf numFmtId="0" fontId="2" fillId="2" borderId="1" xfId="0" applyFont="1" applyFill="1" applyBorder="1" applyAlignment="1" applyProtection="1">
      <alignment horizontal="right" vertical="center"/>
    </xf>
    <xf numFmtId="0" fontId="2" fillId="2" borderId="0" xfId="0" applyFont="1" applyFill="1" applyBorder="1" applyAlignment="1" applyProtection="1">
      <alignment horizontal="left"/>
    </xf>
    <xf numFmtId="0" fontId="2" fillId="2" borderId="10" xfId="0" applyFont="1" applyFill="1" applyBorder="1" applyAlignment="1" applyProtection="1">
      <alignment horizontal="left"/>
    </xf>
    <xf numFmtId="0" fontId="1" fillId="2" borderId="1" xfId="0" applyFont="1" applyFill="1" applyBorder="1" applyAlignment="1" applyProtection="1">
      <alignment vertical="center"/>
    </xf>
    <xf numFmtId="0" fontId="31" fillId="0" borderId="0" xfId="0" applyFont="1" applyAlignment="1" applyProtection="1">
      <alignment vertical="center"/>
    </xf>
    <xf numFmtId="0" fontId="31" fillId="0" borderId="0" xfId="0" applyFont="1" applyFill="1" applyAlignment="1" applyProtection="1">
      <alignment vertical="center"/>
    </xf>
    <xf numFmtId="0" fontId="31" fillId="2" borderId="1" xfId="0" applyFont="1" applyFill="1" applyBorder="1" applyAlignment="1" applyProtection="1">
      <alignment vertical="center"/>
    </xf>
    <xf numFmtId="0" fontId="31" fillId="0" borderId="0" xfId="0" applyFont="1" applyProtection="1"/>
    <xf numFmtId="0" fontId="0" fillId="2" borderId="23" xfId="0" applyFill="1" applyBorder="1" applyProtection="1"/>
    <xf numFmtId="0" fontId="4" fillId="2" borderId="9" xfId="0" applyFont="1" applyFill="1" applyBorder="1" applyProtection="1"/>
    <xf numFmtId="0" fontId="4" fillId="2" borderId="9" xfId="0" applyFont="1" applyFill="1" applyBorder="1" applyAlignment="1" applyProtection="1"/>
    <xf numFmtId="0" fontId="4" fillId="2" borderId="24" xfId="0" applyFont="1" applyFill="1" applyBorder="1" applyProtection="1"/>
    <xf numFmtId="0" fontId="0" fillId="0" borderId="1" xfId="0" applyBorder="1" applyProtection="1"/>
    <xf numFmtId="0" fontId="0" fillId="0" borderId="10" xfId="0" applyBorder="1" applyProtection="1"/>
    <xf numFmtId="0" fontId="33" fillId="0" borderId="0" xfId="0" applyFont="1" applyProtection="1"/>
    <xf numFmtId="0" fontId="33" fillId="0" borderId="12" xfId="0" applyFont="1" applyBorder="1"/>
    <xf numFmtId="0" fontId="4" fillId="0" borderId="0" xfId="0" applyFont="1" applyAlignment="1" applyProtection="1">
      <alignment vertical="center" wrapText="1"/>
    </xf>
    <xf numFmtId="0" fontId="4" fillId="2" borderId="17" xfId="0" quotePrefix="1" applyFont="1" applyFill="1" applyBorder="1" applyAlignment="1" applyProtection="1">
      <alignment horizontal="left"/>
    </xf>
    <xf numFmtId="0" fontId="4" fillId="2" borderId="25" xfId="0" applyFont="1" applyFill="1" applyBorder="1" applyAlignment="1" applyProtection="1">
      <alignment horizontal="left"/>
    </xf>
    <xf numFmtId="0" fontId="4" fillId="2" borderId="26" xfId="0" applyFont="1" applyFill="1" applyBorder="1" applyAlignment="1" applyProtection="1">
      <alignment horizontal="left"/>
    </xf>
    <xf numFmtId="0" fontId="19" fillId="2" borderId="3" xfId="0" applyFont="1" applyFill="1" applyBorder="1" applyAlignment="1" applyProtection="1">
      <alignment horizontal="left" vertical="center"/>
    </xf>
    <xf numFmtId="0" fontId="25" fillId="0" borderId="0" xfId="0" applyFont="1" applyAlignment="1">
      <alignment wrapText="1"/>
    </xf>
    <xf numFmtId="0" fontId="25" fillId="3" borderId="0" xfId="0" applyFont="1" applyFill="1" applyAlignment="1">
      <alignment wrapText="1"/>
    </xf>
    <xf numFmtId="0" fontId="25" fillId="0" borderId="22" xfId="0" applyFont="1" applyBorder="1" applyAlignment="1">
      <alignment horizontal="left" wrapText="1"/>
    </xf>
    <xf numFmtId="0" fontId="25" fillId="0" borderId="11" xfId="0" applyFont="1" applyBorder="1" applyAlignment="1">
      <alignment horizontal="left" wrapText="1"/>
    </xf>
    <xf numFmtId="0" fontId="25" fillId="0" borderId="22" xfId="0" applyFont="1" applyBorder="1" applyAlignment="1">
      <alignment horizontal="justify" wrapText="1"/>
    </xf>
    <xf numFmtId="0" fontId="25" fillId="0" borderId="11" xfId="0" applyFont="1" applyBorder="1" applyAlignment="1">
      <alignment wrapText="1"/>
    </xf>
    <xf numFmtId="0" fontId="25" fillId="0" borderId="27" xfId="0" applyFont="1" applyBorder="1" applyAlignment="1">
      <alignment horizontal="left" wrapText="1"/>
    </xf>
    <xf numFmtId="0" fontId="25" fillId="0" borderId="28" xfId="0" applyFont="1" applyBorder="1" applyAlignment="1">
      <alignment horizontal="left" wrapText="1"/>
    </xf>
    <xf numFmtId="0" fontId="25" fillId="0" borderId="27" xfId="0" applyFont="1" applyBorder="1" applyAlignment="1">
      <alignment horizontal="justify" wrapText="1"/>
    </xf>
    <xf numFmtId="0" fontId="25" fillId="0" borderId="28" xfId="0" applyFont="1" applyBorder="1" applyAlignment="1">
      <alignment wrapText="1"/>
    </xf>
    <xf numFmtId="0" fontId="25" fillId="0" borderId="22" xfId="0" applyFont="1" applyBorder="1" applyAlignment="1">
      <alignment wrapText="1"/>
    </xf>
    <xf numFmtId="0" fontId="25" fillId="0" borderId="11" xfId="0" applyFont="1" applyBorder="1" applyAlignment="1">
      <alignment horizontal="justify" wrapText="1"/>
    </xf>
    <xf numFmtId="0" fontId="25" fillId="0" borderId="22" xfId="0" applyFont="1" applyBorder="1" applyAlignment="1">
      <alignment horizontal="right" vertical="top" wrapText="1"/>
    </xf>
    <xf numFmtId="0" fontId="25" fillId="0" borderId="27" xfId="0" applyFont="1" applyBorder="1" applyAlignment="1">
      <alignment wrapText="1"/>
    </xf>
    <xf numFmtId="0" fontId="25" fillId="0" borderId="28" xfId="0" applyFont="1" applyBorder="1" applyAlignment="1">
      <alignment horizontal="justify" wrapText="1"/>
    </xf>
    <xf numFmtId="0" fontId="25" fillId="0" borderId="22" xfId="0" quotePrefix="1" applyFont="1" applyBorder="1" applyAlignment="1">
      <alignment horizontal="right" vertical="top" wrapText="1"/>
    </xf>
    <xf numFmtId="0" fontId="25" fillId="0" borderId="11" xfId="0" quotePrefix="1" applyFont="1" applyBorder="1" applyAlignment="1">
      <alignment horizontal="left" wrapText="1"/>
    </xf>
    <xf numFmtId="0" fontId="38" fillId="0" borderId="11" xfId="0" quotePrefix="1" applyFont="1" applyBorder="1" applyAlignment="1">
      <alignment horizontal="left" wrapText="1" indent="3"/>
    </xf>
    <xf numFmtId="0" fontId="38" fillId="0" borderId="11" xfId="0" applyFont="1" applyBorder="1" applyAlignment="1">
      <alignment horizontal="left" wrapText="1" indent="3"/>
    </xf>
    <xf numFmtId="0" fontId="25" fillId="3" borderId="0" xfId="0" applyFont="1" applyFill="1" applyAlignment="1">
      <alignment horizontal="justify" wrapText="1"/>
    </xf>
    <xf numFmtId="0" fontId="25" fillId="0" borderId="22" xfId="0" applyFont="1" applyBorder="1" applyAlignment="1">
      <alignment horizontal="center" vertical="top" wrapText="1"/>
    </xf>
    <xf numFmtId="0" fontId="25" fillId="0" borderId="11" xfId="0" applyFont="1" applyBorder="1" applyAlignment="1">
      <alignment horizontal="justify" vertical="top" wrapText="1"/>
    </xf>
    <xf numFmtId="0" fontId="5" fillId="2" borderId="29" xfId="0" applyFont="1" applyFill="1" applyBorder="1" applyProtection="1"/>
    <xf numFmtId="0" fontId="5" fillId="2" borderId="9" xfId="0" applyFont="1" applyFill="1" applyBorder="1" applyProtection="1"/>
    <xf numFmtId="0" fontId="5" fillId="2" borderId="9" xfId="0" applyFont="1" applyFill="1" applyBorder="1" applyAlignment="1" applyProtection="1"/>
    <xf numFmtId="0" fontId="5" fillId="2" borderId="24" xfId="0" applyFont="1" applyFill="1" applyBorder="1" applyProtection="1"/>
    <xf numFmtId="0" fontId="5" fillId="2" borderId="0" xfId="0" applyFont="1" applyFill="1" applyBorder="1" applyProtection="1"/>
    <xf numFmtId="0" fontId="5" fillId="2" borderId="0" xfId="0" applyFont="1" applyFill="1" applyBorder="1" applyAlignment="1" applyProtection="1"/>
    <xf numFmtId="0" fontId="5" fillId="2" borderId="10" xfId="0" applyFont="1" applyFill="1" applyBorder="1" applyProtection="1"/>
    <xf numFmtId="0" fontId="7" fillId="0" borderId="0" xfId="2" applyProtection="1"/>
    <xf numFmtId="0" fontId="7" fillId="0" borderId="0" xfId="2" applyBorder="1" applyProtection="1"/>
    <xf numFmtId="0" fontId="0" fillId="3" borderId="0" xfId="0" applyFill="1" applyBorder="1" applyAlignment="1" applyProtection="1">
      <alignment horizontal="left"/>
    </xf>
    <xf numFmtId="0" fontId="0" fillId="3" borderId="0" xfId="0" applyFill="1" applyBorder="1" applyProtection="1"/>
    <xf numFmtId="0" fontId="23" fillId="0" borderId="5" xfId="0" applyFont="1" applyFill="1" applyBorder="1" applyAlignment="1" applyProtection="1">
      <alignment horizontal="justify" vertical="top" wrapText="1"/>
    </xf>
    <xf numFmtId="0" fontId="25" fillId="0" borderId="5" xfId="0" applyNumberFormat="1" applyFont="1" applyFill="1" applyBorder="1" applyAlignment="1" applyProtection="1">
      <alignment horizontal="justify" vertical="top" wrapText="1"/>
    </xf>
    <xf numFmtId="0" fontId="25" fillId="0" borderId="5" xfId="0" quotePrefix="1" applyNumberFormat="1" applyFont="1" applyFill="1" applyBorder="1" applyAlignment="1" applyProtection="1">
      <alignment horizontal="left" vertical="top" wrapText="1"/>
    </xf>
    <xf numFmtId="0" fontId="25" fillId="0" borderId="5" xfId="0" quotePrefix="1" applyFont="1" applyBorder="1" applyAlignment="1" applyProtection="1">
      <alignment horizontal="left" vertical="top" wrapText="1"/>
    </xf>
    <xf numFmtId="0" fontId="23" fillId="0" borderId="5" xfId="0" applyFont="1" applyBorder="1" applyAlignment="1" applyProtection="1">
      <alignment vertical="top" wrapText="1"/>
    </xf>
    <xf numFmtId="0" fontId="25" fillId="0" borderId="5" xfId="0" applyFont="1" applyBorder="1" applyAlignment="1" applyProtection="1">
      <alignment vertical="top" wrapText="1"/>
    </xf>
    <xf numFmtId="0" fontId="23" fillId="0" borderId="30" xfId="0" applyFont="1" applyBorder="1" applyAlignment="1" applyProtection="1">
      <alignment vertical="top" wrapText="1"/>
    </xf>
    <xf numFmtId="0" fontId="25" fillId="0" borderId="5" xfId="0" applyFont="1" applyFill="1" applyBorder="1" applyAlignment="1" applyProtection="1">
      <alignment horizontal="left" vertical="top" wrapText="1"/>
    </xf>
    <xf numFmtId="0" fontId="25" fillId="0" borderId="5" xfId="0" applyFont="1" applyFill="1" applyBorder="1" applyAlignment="1" applyProtection="1">
      <alignment horizontal="justify" vertical="top" wrapText="1"/>
    </xf>
    <xf numFmtId="14" fontId="26" fillId="0" borderId="5" xfId="0" applyNumberFormat="1" applyFont="1" applyBorder="1" applyAlignment="1" applyProtection="1">
      <alignment vertical="center" wrapText="1"/>
    </xf>
    <xf numFmtId="0" fontId="5" fillId="2" borderId="31" xfId="0" applyFont="1" applyFill="1" applyBorder="1" applyAlignment="1" applyProtection="1">
      <alignment horizontal="left"/>
    </xf>
    <xf numFmtId="0" fontId="44" fillId="2" borderId="32" xfId="0" applyFont="1" applyFill="1" applyBorder="1" applyAlignment="1">
      <alignment horizontal="center" vertical="top" wrapText="1"/>
    </xf>
    <xf numFmtId="0" fontId="4" fillId="2" borderId="32" xfId="0" applyFont="1" applyFill="1" applyBorder="1" applyAlignment="1" applyProtection="1">
      <alignment horizontal="center" vertical="top" wrapText="1"/>
    </xf>
    <xf numFmtId="0" fontId="4" fillId="0" borderId="0" xfId="0" applyFont="1" applyBorder="1" applyAlignment="1" applyProtection="1">
      <alignment horizontal="left" vertical="center"/>
    </xf>
    <xf numFmtId="0" fontId="7" fillId="0" borderId="0" xfId="2" applyFont="1" applyBorder="1" applyAlignment="1" applyProtection="1">
      <alignment horizontal="left"/>
    </xf>
    <xf numFmtId="0" fontId="7" fillId="0" borderId="0" xfId="2" applyFont="1" applyFill="1" applyBorder="1" applyProtection="1"/>
    <xf numFmtId="0" fontId="7" fillId="0" borderId="0" xfId="2" applyFill="1" applyBorder="1" applyProtection="1"/>
    <xf numFmtId="0" fontId="28" fillId="0" borderId="0" xfId="2" applyFont="1" applyBorder="1" applyProtection="1"/>
    <xf numFmtId="0" fontId="28" fillId="0" borderId="0" xfId="2" applyFont="1" applyFill="1" applyBorder="1" applyProtection="1"/>
    <xf numFmtId="0" fontId="2" fillId="0" borderId="0" xfId="2" applyFont="1" applyFill="1" applyBorder="1" applyAlignment="1" applyProtection="1">
      <alignment vertical="center"/>
    </xf>
    <xf numFmtId="0" fontId="7" fillId="0" borderId="0" xfId="2" applyFont="1" applyBorder="1" applyAlignment="1" applyProtection="1">
      <alignment vertical="center"/>
    </xf>
    <xf numFmtId="0" fontId="7" fillId="0" borderId="0" xfId="2" applyFont="1" applyBorder="1" applyProtection="1"/>
    <xf numFmtId="0" fontId="4" fillId="0" borderId="0" xfId="2" applyFont="1" applyBorder="1" applyProtection="1"/>
    <xf numFmtId="0" fontId="10" fillId="0" borderId="0" xfId="2" applyFont="1" applyProtection="1"/>
    <xf numFmtId="0" fontId="2" fillId="2" borderId="0" xfId="2" applyNumberFormat="1" applyFont="1" applyFill="1" applyBorder="1" applyAlignment="1" applyProtection="1">
      <alignment horizontal="left"/>
    </xf>
    <xf numFmtId="0" fontId="10" fillId="2" borderId="1" xfId="2" applyFont="1" applyFill="1" applyBorder="1" applyAlignment="1" applyProtection="1">
      <alignment horizontal="right"/>
    </xf>
    <xf numFmtId="0" fontId="7" fillId="2" borderId="0" xfId="2" applyFont="1" applyFill="1" applyBorder="1" applyAlignment="1" applyProtection="1"/>
    <xf numFmtId="0" fontId="10" fillId="2" borderId="3" xfId="2" applyFont="1" applyFill="1" applyBorder="1" applyProtection="1"/>
    <xf numFmtId="0" fontId="10" fillId="2" borderId="2" xfId="2" applyFont="1" applyFill="1" applyBorder="1" applyProtection="1"/>
    <xf numFmtId="0" fontId="6" fillId="2" borderId="4" xfId="2" applyFont="1" applyFill="1" applyBorder="1" applyAlignment="1" applyProtection="1">
      <alignment vertical="center" wrapText="1"/>
    </xf>
    <xf numFmtId="0" fontId="10" fillId="2" borderId="4" xfId="2" applyFont="1" applyFill="1" applyBorder="1" applyProtection="1"/>
    <xf numFmtId="0" fontId="13" fillId="2" borderId="33" xfId="2" applyFont="1" applyFill="1" applyBorder="1" applyAlignment="1" applyProtection="1"/>
    <xf numFmtId="0" fontId="13" fillId="2" borderId="34" xfId="2" applyFont="1" applyFill="1" applyBorder="1" applyAlignment="1" applyProtection="1">
      <alignment horizontal="center"/>
    </xf>
    <xf numFmtId="0" fontId="10" fillId="2" borderId="7" xfId="2" applyFont="1" applyFill="1" applyBorder="1" applyAlignment="1" applyProtection="1">
      <alignment horizontal="left" vertical="center" wrapText="1"/>
    </xf>
    <xf numFmtId="0" fontId="10" fillId="2" borderId="35" xfId="2" applyFont="1" applyFill="1" applyBorder="1" applyAlignment="1" applyProtection="1">
      <alignment horizontal="left" vertical="center" wrapText="1"/>
    </xf>
    <xf numFmtId="0" fontId="13" fillId="2" borderId="36" xfId="2" applyFont="1" applyFill="1" applyBorder="1" applyAlignment="1" applyProtection="1">
      <alignment vertical="center" wrapText="1"/>
    </xf>
    <xf numFmtId="0" fontId="7" fillId="2" borderId="33" xfId="2" applyFill="1" applyBorder="1" applyAlignment="1" applyProtection="1">
      <alignment vertical="top" wrapText="1"/>
    </xf>
    <xf numFmtId="0" fontId="7" fillId="2" borderId="37" xfId="2" applyFont="1" applyFill="1" applyBorder="1" applyAlignment="1" applyProtection="1"/>
    <xf numFmtId="0" fontId="10" fillId="2" borderId="37" xfId="2" applyFont="1" applyFill="1" applyBorder="1" applyAlignment="1" applyProtection="1">
      <alignment vertical="top" wrapText="1"/>
    </xf>
    <xf numFmtId="0" fontId="7" fillId="2" borderId="37" xfId="2" applyFont="1" applyFill="1" applyBorder="1" applyAlignment="1" applyProtection="1">
      <alignment vertical="top" wrapText="1"/>
    </xf>
    <xf numFmtId="0" fontId="7" fillId="2" borderId="38" xfId="2" applyFont="1" applyFill="1" applyBorder="1" applyAlignment="1" applyProtection="1">
      <alignment vertical="top" wrapText="1"/>
    </xf>
    <xf numFmtId="0" fontId="10" fillId="2" borderId="39" xfId="2" applyFont="1" applyFill="1" applyBorder="1" applyAlignment="1" applyProtection="1">
      <alignment horizontal="center" wrapText="1"/>
    </xf>
    <xf numFmtId="0" fontId="13" fillId="4" borderId="40" xfId="0" applyFont="1" applyFill="1" applyBorder="1" applyAlignment="1" applyProtection="1">
      <alignment horizontal="right" vertical="center" wrapText="1"/>
    </xf>
    <xf numFmtId="0" fontId="13" fillId="4" borderId="41" xfId="0" applyFont="1" applyFill="1" applyBorder="1" applyAlignment="1" applyProtection="1">
      <alignment vertical="center"/>
    </xf>
    <xf numFmtId="0" fontId="3" fillId="4" borderId="41" xfId="0" applyFont="1" applyFill="1" applyBorder="1" applyAlignment="1" applyProtection="1">
      <alignment horizontal="center" vertical="center"/>
    </xf>
    <xf numFmtId="0" fontId="7" fillId="0" borderId="0" xfId="0" applyFont="1" applyFill="1" applyBorder="1" applyAlignment="1">
      <alignment vertical="center"/>
    </xf>
    <xf numFmtId="0" fontId="48" fillId="0" borderId="0" xfId="0" applyFont="1" applyBorder="1" applyProtection="1"/>
    <xf numFmtId="0" fontId="7" fillId="0" borderId="0" xfId="0" quotePrefix="1" applyFont="1" applyAlignment="1" applyProtection="1">
      <alignment horizontal="left"/>
    </xf>
    <xf numFmtId="0" fontId="7" fillId="0" borderId="0" xfId="0" applyFont="1"/>
    <xf numFmtId="0" fontId="7" fillId="3" borderId="0" xfId="0" applyFont="1" applyFill="1" applyBorder="1" applyProtection="1"/>
    <xf numFmtId="0" fontId="2" fillId="2" borderId="42" xfId="0" applyFont="1" applyFill="1" applyBorder="1" applyAlignment="1" applyProtection="1">
      <alignment horizontal="left" vertical="center"/>
    </xf>
    <xf numFmtId="0" fontId="2" fillId="2" borderId="43" xfId="0" applyFont="1" applyFill="1" applyBorder="1" applyAlignment="1" applyProtection="1">
      <alignment horizontal="left" vertical="center"/>
    </xf>
    <xf numFmtId="0" fontId="2" fillId="4" borderId="44" xfId="0" applyFont="1" applyFill="1" applyBorder="1" applyAlignment="1" applyProtection="1">
      <alignment horizontal="right" vertical="center"/>
    </xf>
    <xf numFmtId="0" fontId="6" fillId="2" borderId="5" xfId="0" applyFont="1" applyFill="1" applyBorder="1" applyProtection="1"/>
    <xf numFmtId="0" fontId="6" fillId="2" borderId="5" xfId="0" applyFont="1" applyFill="1" applyBorder="1" applyAlignment="1" applyProtection="1">
      <alignment vertical="top" wrapText="1"/>
    </xf>
    <xf numFmtId="0" fontId="6" fillId="2" borderId="30" xfId="0" applyFont="1" applyFill="1" applyBorder="1" applyProtection="1"/>
    <xf numFmtId="0" fontId="6" fillId="2" borderId="45" xfId="0" applyFont="1" applyFill="1" applyBorder="1" applyProtection="1"/>
    <xf numFmtId="0" fontId="6" fillId="2" borderId="5" xfId="0" quotePrefix="1" applyFont="1" applyFill="1" applyBorder="1" applyAlignment="1" applyProtection="1">
      <alignment horizontal="left"/>
    </xf>
    <xf numFmtId="0" fontId="7" fillId="2" borderId="0" xfId="0" applyNumberFormat="1" applyFont="1" applyFill="1" applyBorder="1" applyAlignment="1" applyProtection="1">
      <alignment horizontal="left"/>
    </xf>
    <xf numFmtId="0" fontId="4" fillId="2" borderId="21" xfId="0" applyFont="1" applyFill="1" applyBorder="1" applyAlignment="1" applyProtection="1">
      <alignment horizontal="left" vertical="center" wrapText="1"/>
    </xf>
    <xf numFmtId="0" fontId="4" fillId="2" borderId="21" xfId="0" applyFont="1" applyFill="1" applyBorder="1" applyAlignment="1" applyProtection="1">
      <alignment vertical="center" wrapText="1"/>
    </xf>
    <xf numFmtId="0" fontId="6" fillId="2" borderId="5" xfId="0" applyFont="1" applyFill="1" applyBorder="1" applyAlignment="1" applyProtection="1">
      <alignment wrapText="1"/>
    </xf>
    <xf numFmtId="0" fontId="6" fillId="2" borderId="34" xfId="0" applyFont="1" applyFill="1" applyBorder="1" applyAlignment="1" applyProtection="1">
      <alignment wrapText="1"/>
    </xf>
    <xf numFmtId="0" fontId="46" fillId="0" borderId="0" xfId="0" applyFont="1" applyProtection="1"/>
    <xf numFmtId="0" fontId="10" fillId="0" borderId="0" xfId="0" applyFont="1" applyFill="1" applyAlignment="1" applyProtection="1">
      <alignment vertical="center" wrapText="1"/>
    </xf>
    <xf numFmtId="3" fontId="7" fillId="0" borderId="0" xfId="0" applyNumberFormat="1" applyFont="1" applyBorder="1" applyProtection="1"/>
    <xf numFmtId="0" fontId="4" fillId="0" borderId="0" xfId="0" applyFont="1" applyBorder="1" applyAlignment="1" applyProtection="1">
      <alignment vertical="center"/>
    </xf>
    <xf numFmtId="0" fontId="4" fillId="0" borderId="0" xfId="0" applyFont="1" applyBorder="1" applyProtection="1"/>
    <xf numFmtId="0" fontId="4" fillId="0" borderId="0" xfId="0" applyFont="1" applyBorder="1" applyAlignment="1" applyProtection="1">
      <alignment wrapText="1"/>
    </xf>
    <xf numFmtId="0" fontId="4" fillId="2" borderId="29" xfId="0" quotePrefix="1" applyFont="1" applyFill="1" applyBorder="1" applyAlignment="1" applyProtection="1">
      <alignment horizontal="left"/>
    </xf>
    <xf numFmtId="0" fontId="7" fillId="0" borderId="11" xfId="0" applyFont="1" applyFill="1" applyBorder="1" applyAlignment="1" applyProtection="1">
      <alignment horizontal="left"/>
      <protection hidden="1"/>
    </xf>
    <xf numFmtId="0" fontId="7" fillId="0" borderId="0" xfId="0" applyFont="1" applyAlignment="1" applyProtection="1">
      <alignment horizontal="left"/>
    </xf>
    <xf numFmtId="0" fontId="7" fillId="0" borderId="0" xfId="0" applyFont="1" applyFill="1" applyAlignment="1" applyProtection="1">
      <alignment vertical="center"/>
    </xf>
    <xf numFmtId="0" fontId="17" fillId="0" borderId="0" xfId="1" applyBorder="1" applyAlignment="1" applyProtection="1"/>
    <xf numFmtId="0" fontId="36" fillId="2" borderId="0" xfId="2" applyNumberFormat="1" applyFont="1" applyFill="1" applyBorder="1" applyAlignment="1" applyProtection="1">
      <alignment horizontal="left"/>
    </xf>
    <xf numFmtId="0" fontId="25" fillId="2" borderId="1" xfId="2" applyNumberFormat="1" applyFont="1" applyFill="1" applyBorder="1" applyAlignment="1" applyProtection="1">
      <alignment horizontal="left"/>
    </xf>
    <xf numFmtId="0" fontId="36" fillId="2" borderId="0" xfId="0" applyFont="1" applyFill="1" applyBorder="1" applyAlignment="1" applyProtection="1">
      <alignment vertical="center" wrapText="1"/>
    </xf>
    <xf numFmtId="0" fontId="3" fillId="0" borderId="0" xfId="0" applyFont="1" applyAlignment="1" applyProtection="1">
      <alignment vertical="center"/>
    </xf>
    <xf numFmtId="0" fontId="3" fillId="0" borderId="1"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0" xfId="0" applyFont="1" applyBorder="1" applyAlignment="1" applyProtection="1"/>
    <xf numFmtId="0" fontId="0" fillId="2" borderId="9" xfId="0" applyFill="1" applyBorder="1" applyAlignment="1" applyProtection="1"/>
    <xf numFmtId="0" fontId="0" fillId="2" borderId="24" xfId="0" applyFill="1" applyBorder="1" applyAlignment="1" applyProtection="1"/>
    <xf numFmtId="0" fontId="0" fillId="2" borderId="10" xfId="0" applyFill="1" applyBorder="1" applyAlignment="1" applyProtection="1"/>
    <xf numFmtId="0" fontId="0" fillId="2" borderId="10" xfId="0" applyNumberFormat="1" applyFill="1" applyBorder="1" applyAlignment="1" applyProtection="1">
      <alignment horizontal="left"/>
    </xf>
    <xf numFmtId="0" fontId="28" fillId="2" borderId="10" xfId="0" applyNumberFormat="1" applyFont="1" applyFill="1" applyBorder="1" applyAlignment="1" applyProtection="1">
      <alignment horizontal="left"/>
    </xf>
    <xf numFmtId="49" fontId="25" fillId="3" borderId="0" xfId="0" applyNumberFormat="1" applyFont="1" applyFill="1" applyAlignment="1">
      <alignment wrapText="1"/>
    </xf>
    <xf numFmtId="0" fontId="3" fillId="3" borderId="0" xfId="0" applyFont="1" applyFill="1" applyBorder="1" applyAlignment="1" applyProtection="1">
      <alignment horizontal="right"/>
    </xf>
    <xf numFmtId="49" fontId="3" fillId="3" borderId="0" xfId="0" applyNumberFormat="1" applyFont="1" applyFill="1" applyBorder="1" applyProtection="1"/>
    <xf numFmtId="0" fontId="0" fillId="2" borderId="29" xfId="0" applyFill="1" applyBorder="1" applyAlignment="1" applyProtection="1"/>
    <xf numFmtId="0" fontId="25" fillId="7" borderId="0" xfId="2" applyNumberFormat="1" applyFont="1" applyFill="1" applyBorder="1" applyAlignment="1" applyProtection="1">
      <alignment wrapText="1" readingOrder="1"/>
    </xf>
    <xf numFmtId="0" fontId="7" fillId="7" borderId="1" xfId="2" applyNumberFormat="1" applyFont="1" applyFill="1" applyBorder="1" applyAlignment="1" applyProtection="1">
      <alignment vertical="center"/>
    </xf>
    <xf numFmtId="0" fontId="7" fillId="7" borderId="0" xfId="2" applyNumberFormat="1" applyFont="1" applyFill="1" applyBorder="1" applyAlignment="1" applyProtection="1">
      <alignment vertical="center"/>
    </xf>
    <xf numFmtId="0" fontId="7" fillId="7" borderId="0" xfId="2" applyFill="1" applyBorder="1" applyProtection="1"/>
    <xf numFmtId="0" fontId="0" fillId="0" borderId="0" xfId="0" applyBorder="1"/>
    <xf numFmtId="0" fontId="7" fillId="0" borderId="11" xfId="0" quotePrefix="1" applyFont="1" applyFill="1" applyBorder="1" applyAlignment="1" applyProtection="1">
      <alignment horizontal="left"/>
      <protection hidden="1"/>
    </xf>
    <xf numFmtId="0" fontId="7" fillId="0" borderId="11" xfId="0" applyFont="1" applyFill="1" applyBorder="1" applyAlignment="1" applyProtection="1">
      <alignment horizontal="left" vertical="center"/>
      <protection hidden="1"/>
    </xf>
    <xf numFmtId="0" fontId="7" fillId="2" borderId="0" xfId="2" applyNumberFormat="1" applyFill="1" applyBorder="1" applyAlignment="1" applyProtection="1">
      <alignment horizontal="left"/>
    </xf>
    <xf numFmtId="0" fontId="7" fillId="2" borderId="10" xfId="2" applyFill="1" applyBorder="1" applyProtection="1"/>
    <xf numFmtId="0" fontId="7" fillId="2" borderId="1" xfId="2" applyNumberFormat="1" applyFill="1" applyBorder="1" applyAlignment="1" applyProtection="1">
      <alignment horizontal="left"/>
    </xf>
    <xf numFmtId="0" fontId="28" fillId="2" borderId="10" xfId="2" applyFont="1" applyFill="1" applyBorder="1" applyProtection="1"/>
    <xf numFmtId="0" fontId="27" fillId="2" borderId="29" xfId="2" applyNumberFormat="1" applyFont="1" applyFill="1" applyBorder="1" applyAlignment="1" applyProtection="1">
      <alignment horizontal="left"/>
    </xf>
    <xf numFmtId="0" fontId="7" fillId="2" borderId="9" xfId="2" applyNumberFormat="1" applyFont="1" applyFill="1" applyBorder="1" applyAlignment="1" applyProtection="1">
      <alignment horizontal="left"/>
    </xf>
    <xf numFmtId="0" fontId="7" fillId="2" borderId="9" xfId="2" applyNumberFormat="1" applyFill="1" applyBorder="1" applyAlignment="1" applyProtection="1">
      <alignment horizontal="left"/>
    </xf>
    <xf numFmtId="0" fontId="7" fillId="2" borderId="9" xfId="2" applyFill="1" applyBorder="1" applyProtection="1"/>
    <xf numFmtId="0" fontId="7" fillId="2" borderId="24" xfId="2" applyFill="1" applyBorder="1" applyProtection="1"/>
    <xf numFmtId="1" fontId="0" fillId="0" borderId="0" xfId="0" applyNumberFormat="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Protection="1"/>
    <xf numFmtId="0" fontId="4" fillId="0" borderId="0" xfId="0" applyFont="1" applyFill="1" applyBorder="1" applyAlignment="1" applyProtection="1">
      <alignment wrapText="1"/>
    </xf>
    <xf numFmtId="0" fontId="4" fillId="0" borderId="0" xfId="0" applyFont="1" applyFill="1" applyAlignment="1" applyProtection="1">
      <alignment wrapText="1"/>
    </xf>
    <xf numFmtId="0" fontId="28" fillId="2" borderId="22" xfId="0" applyNumberFormat="1" applyFont="1" applyFill="1" applyBorder="1" applyAlignment="1" applyProtection="1"/>
    <xf numFmtId="0" fontId="3" fillId="0" borderId="0" xfId="0" applyFont="1" applyBorder="1" applyAlignment="1" applyProtection="1">
      <alignment horizontal="right"/>
    </xf>
    <xf numFmtId="0" fontId="3" fillId="2" borderId="43" xfId="0" applyFont="1" applyFill="1" applyBorder="1" applyAlignment="1" applyProtection="1">
      <alignment horizontal="center" vertical="center"/>
    </xf>
    <xf numFmtId="0" fontId="3" fillId="0" borderId="0" xfId="0" applyFont="1" applyAlignment="1" applyProtection="1"/>
    <xf numFmtId="0" fontId="17" fillId="2" borderId="0" xfId="1" applyNumberFormat="1" applyFill="1" applyBorder="1" applyAlignment="1" applyProtection="1">
      <alignment horizontal="left"/>
    </xf>
    <xf numFmtId="0" fontId="68" fillId="0" borderId="0" xfId="2" applyFont="1" applyBorder="1" applyProtection="1"/>
    <xf numFmtId="0" fontId="7" fillId="7" borderId="1" xfId="2" applyNumberFormat="1" applyFont="1" applyFill="1" applyBorder="1" applyAlignment="1" applyProtection="1">
      <alignment horizontal="left" vertical="center"/>
    </xf>
    <xf numFmtId="0" fontId="7" fillId="7" borderId="40" xfId="2" applyNumberFormat="1" applyFont="1" applyFill="1" applyBorder="1" applyAlignment="1" applyProtection="1">
      <alignment horizontal="left" vertical="center"/>
    </xf>
    <xf numFmtId="0" fontId="10" fillId="2" borderId="2" xfId="2" quotePrefix="1" applyFont="1" applyFill="1" applyBorder="1" applyAlignment="1" applyProtection="1">
      <alignment horizontal="left"/>
    </xf>
    <xf numFmtId="0" fontId="13" fillId="2" borderId="20" xfId="2" quotePrefix="1" applyFont="1" applyFill="1" applyBorder="1" applyAlignment="1" applyProtection="1"/>
    <xf numFmtId="0" fontId="13" fillId="2" borderId="21" xfId="2" quotePrefix="1" applyFont="1" applyFill="1" applyBorder="1" applyAlignment="1" applyProtection="1"/>
    <xf numFmtId="0" fontId="0" fillId="0" borderId="0" xfId="0" applyFill="1" applyBorder="1" applyAlignment="1" applyProtection="1"/>
    <xf numFmtId="0" fontId="13" fillId="2" borderId="15" xfId="2" quotePrefix="1" applyFont="1" applyFill="1" applyBorder="1" applyAlignment="1" applyProtection="1"/>
    <xf numFmtId="0" fontId="4" fillId="2" borderId="0" xfId="2" applyNumberFormat="1" applyFont="1" applyFill="1" applyBorder="1" applyAlignment="1" applyProtection="1">
      <alignment vertical="center" wrapText="1"/>
    </xf>
    <xf numFmtId="0" fontId="13" fillId="2" borderId="40" xfId="2" applyFont="1" applyFill="1" applyBorder="1" applyAlignment="1" applyProtection="1"/>
    <xf numFmtId="0" fontId="10" fillId="2" borderId="41" xfId="2" applyFont="1" applyFill="1" applyBorder="1" applyAlignment="1" applyProtection="1"/>
    <xf numFmtId="0" fontId="4" fillId="2" borderId="15" xfId="2" applyNumberFormat="1" applyFont="1" applyFill="1" applyBorder="1" applyAlignment="1" applyProtection="1">
      <alignment vertical="center" wrapText="1"/>
    </xf>
    <xf numFmtId="0" fontId="4" fillId="2" borderId="43" xfId="2" applyNumberFormat="1" applyFont="1" applyFill="1" applyBorder="1" applyAlignment="1" applyProtection="1">
      <alignment vertical="center" wrapText="1"/>
    </xf>
    <xf numFmtId="0" fontId="13" fillId="2" borderId="6" xfId="2" quotePrefix="1" applyFont="1" applyFill="1" applyBorder="1" applyAlignment="1" applyProtection="1"/>
    <xf numFmtId="0" fontId="13" fillId="2" borderId="16" xfId="2" quotePrefix="1" applyFont="1" applyFill="1" applyBorder="1" applyAlignment="1" applyProtection="1"/>
    <xf numFmtId="0" fontId="16" fillId="2" borderId="4" xfId="2" applyNumberFormat="1" applyFont="1" applyFill="1" applyBorder="1" applyAlignment="1" applyProtection="1"/>
    <xf numFmtId="0" fontId="16" fillId="2" borderId="4" xfId="2" applyNumberFormat="1" applyFont="1" applyFill="1" applyBorder="1" applyAlignment="1" applyProtection="1">
      <alignment horizontal="left"/>
    </xf>
    <xf numFmtId="1" fontId="16" fillId="2" borderId="4" xfId="2" applyNumberFormat="1" applyFont="1" applyFill="1" applyBorder="1" applyAlignment="1" applyProtection="1">
      <alignment vertical="center" wrapText="1"/>
    </xf>
    <xf numFmtId="0" fontId="16" fillId="2" borderId="4" xfId="2" applyFont="1" applyFill="1" applyBorder="1" applyProtection="1"/>
    <xf numFmtId="0" fontId="16" fillId="2" borderId="4" xfId="2" applyFont="1" applyFill="1" applyBorder="1" applyAlignment="1" applyProtection="1">
      <alignment vertical="center"/>
    </xf>
    <xf numFmtId="0" fontId="4" fillId="2" borderId="16" xfId="2" applyNumberFormat="1" applyFont="1" applyFill="1" applyBorder="1" applyAlignment="1" applyProtection="1">
      <alignment vertical="center" wrapText="1"/>
    </xf>
    <xf numFmtId="0" fontId="4" fillId="2" borderId="10" xfId="2" applyNumberFormat="1" applyFont="1" applyFill="1" applyBorder="1" applyAlignment="1" applyProtection="1">
      <alignment vertical="center" wrapText="1"/>
    </xf>
    <xf numFmtId="0" fontId="4" fillId="2" borderId="42" xfId="2" applyNumberFormat="1" applyFont="1" applyFill="1" applyBorder="1" applyAlignment="1" applyProtection="1">
      <alignment vertical="center" wrapText="1"/>
    </xf>
    <xf numFmtId="0" fontId="19" fillId="2" borderId="2" xfId="0" applyFont="1" applyFill="1" applyBorder="1" applyAlignment="1" applyProtection="1">
      <alignment vertical="center"/>
    </xf>
    <xf numFmtId="0" fontId="4" fillId="0" borderId="0" xfId="0" applyFont="1" applyAlignment="1" applyProtection="1">
      <alignment horizontal="left" wrapText="1"/>
    </xf>
    <xf numFmtId="14" fontId="4" fillId="0" borderId="0" xfId="0" applyNumberFormat="1" applyFont="1" applyAlignment="1" applyProtection="1">
      <alignment horizontal="left"/>
    </xf>
    <xf numFmtId="0" fontId="69" fillId="2" borderId="0" xfId="2" applyNumberFormat="1" applyFont="1" applyFill="1" applyBorder="1" applyAlignment="1" applyProtection="1">
      <alignment horizontal="left"/>
    </xf>
    <xf numFmtId="0" fontId="70" fillId="0" borderId="19" xfId="2" applyNumberFormat="1" applyFont="1" applyFill="1" applyBorder="1" applyAlignment="1" applyProtection="1">
      <alignment horizontal="center" vertical="center" wrapText="1"/>
      <protection locked="0"/>
    </xf>
    <xf numFmtId="14" fontId="71" fillId="0" borderId="39" xfId="2" applyNumberFormat="1" applyFont="1" applyFill="1" applyBorder="1" applyAlignment="1" applyProtection="1">
      <alignment horizontal="center" vertical="center" wrapText="1"/>
      <protection locked="0"/>
    </xf>
    <xf numFmtId="49" fontId="71" fillId="0" borderId="39" xfId="2" applyNumberFormat="1" applyFont="1" applyFill="1" applyBorder="1" applyAlignment="1" applyProtection="1">
      <alignment horizontal="center" vertical="center" wrapText="1"/>
      <protection locked="0"/>
    </xf>
    <xf numFmtId="14" fontId="71" fillId="0" borderId="34" xfId="2" applyNumberFormat="1" applyFont="1" applyFill="1" applyBorder="1" applyAlignment="1" applyProtection="1">
      <alignment horizontal="center" vertical="center" wrapText="1"/>
      <protection locked="0"/>
    </xf>
    <xf numFmtId="49" fontId="71" fillId="0" borderId="34" xfId="2" applyNumberFormat="1" applyFont="1" applyFill="1" applyBorder="1" applyAlignment="1" applyProtection="1">
      <alignment horizontal="center" vertical="center" wrapText="1"/>
      <protection locked="0"/>
    </xf>
    <xf numFmtId="0" fontId="71" fillId="0" borderId="46" xfId="2" applyFont="1" applyFill="1" applyBorder="1" applyAlignment="1" applyProtection="1">
      <alignment horizontal="center" vertical="center" wrapText="1"/>
      <protection locked="0"/>
    </xf>
    <xf numFmtId="0" fontId="72" fillId="0" borderId="38" xfId="2" applyFont="1" applyFill="1" applyBorder="1" applyAlignment="1" applyProtection="1">
      <alignment horizontal="center" vertical="top" wrapText="1"/>
      <protection locked="0"/>
    </xf>
    <xf numFmtId="14" fontId="73" fillId="0" borderId="5" xfId="2" applyNumberFormat="1" applyFont="1" applyFill="1" applyBorder="1" applyAlignment="1" applyProtection="1">
      <alignment vertical="center"/>
      <protection locked="0"/>
    </xf>
    <xf numFmtId="14" fontId="73" fillId="0" borderId="30" xfId="2" applyNumberFormat="1" applyFont="1" applyFill="1" applyBorder="1" applyAlignment="1" applyProtection="1">
      <alignment vertical="center"/>
      <protection locked="0"/>
    </xf>
    <xf numFmtId="0" fontId="71" fillId="0" borderId="19" xfId="2" applyNumberFormat="1" applyFont="1" applyFill="1" applyBorder="1" applyAlignment="1" applyProtection="1">
      <alignment horizontal="center" vertical="center" wrapText="1"/>
      <protection locked="0"/>
    </xf>
    <xf numFmtId="0" fontId="2" fillId="2" borderId="9" xfId="0" applyFont="1" applyFill="1" applyBorder="1" applyAlignment="1" applyProtection="1">
      <alignment vertical="center"/>
    </xf>
    <xf numFmtId="0" fontId="71" fillId="0" borderId="19" xfId="0" applyNumberFormat="1" applyFont="1" applyFill="1" applyBorder="1" applyAlignment="1" applyProtection="1">
      <alignment horizontal="center" vertical="center" wrapText="1"/>
      <protection locked="0"/>
    </xf>
    <xf numFmtId="0" fontId="71" fillId="2" borderId="20" xfId="0" applyNumberFormat="1" applyFont="1" applyFill="1" applyBorder="1" applyAlignment="1" applyProtection="1"/>
    <xf numFmtId="0" fontId="71" fillId="2" borderId="32" xfId="0" applyNumberFormat="1" applyFont="1" applyFill="1" applyBorder="1" applyAlignment="1" applyProtection="1"/>
    <xf numFmtId="1" fontId="3" fillId="0" borderId="0" xfId="2" applyNumberFormat="1" applyFont="1" applyProtection="1"/>
    <xf numFmtId="0" fontId="7" fillId="0" borderId="0" xfId="2" applyAlignment="1" applyProtection="1">
      <alignment vertical="center"/>
    </xf>
    <xf numFmtId="0" fontId="7" fillId="0" borderId="0" xfId="2" applyBorder="1" applyAlignment="1" applyProtection="1">
      <alignment vertical="center"/>
    </xf>
    <xf numFmtId="0" fontId="7" fillId="0" borderId="47" xfId="2" applyFont="1" applyBorder="1" applyAlignment="1" applyProtection="1">
      <alignment horizontal="center" vertical="center"/>
    </xf>
    <xf numFmtId="10" fontId="3" fillId="5" borderId="47" xfId="2" applyNumberFormat="1" applyFont="1" applyFill="1" applyBorder="1" applyAlignment="1" applyProtection="1">
      <alignment horizontal="center" vertical="center" wrapText="1"/>
    </xf>
    <xf numFmtId="0" fontId="7" fillId="0" borderId="0" xfId="2" applyFont="1" applyAlignment="1" applyProtection="1">
      <alignment vertical="center"/>
    </xf>
    <xf numFmtId="0" fontId="58" fillId="0" borderId="0" xfId="2" applyFont="1" applyFill="1" applyAlignment="1" applyProtection="1">
      <alignment vertical="center"/>
    </xf>
    <xf numFmtId="0" fontId="58" fillId="0" borderId="0" xfId="2" applyFont="1" applyFill="1" applyBorder="1" applyAlignment="1" applyProtection="1">
      <alignment vertical="center"/>
    </xf>
    <xf numFmtId="0" fontId="7" fillId="0" borderId="0" xfId="2" applyAlignment="1" applyProtection="1">
      <alignment horizontal="center" vertical="center"/>
    </xf>
    <xf numFmtId="14" fontId="71" fillId="0" borderId="45" xfId="4" applyNumberFormat="1" applyFont="1" applyFill="1" applyBorder="1" applyAlignment="1" applyProtection="1">
      <alignment horizontal="center" vertical="center"/>
      <protection locked="0"/>
    </xf>
    <xf numFmtId="0" fontId="71" fillId="0" borderId="45" xfId="2" applyFont="1" applyFill="1" applyBorder="1" applyAlignment="1" applyProtection="1">
      <alignment horizontal="center" vertical="center" shrinkToFit="1"/>
      <protection locked="0"/>
    </xf>
    <xf numFmtId="167" fontId="74" fillId="0" borderId="3" xfId="6" applyNumberFormat="1" applyFont="1" applyFill="1" applyBorder="1" applyAlignment="1" applyProtection="1">
      <alignment horizontal="right" vertical="center" indent="2"/>
      <protection locked="0"/>
    </xf>
    <xf numFmtId="167" fontId="74" fillId="0" borderId="45" xfId="6" applyNumberFormat="1" applyFont="1" applyFill="1" applyBorder="1" applyAlignment="1" applyProtection="1">
      <alignment horizontal="right" vertical="center" indent="2"/>
      <protection locked="0"/>
    </xf>
    <xf numFmtId="167" fontId="74" fillId="0" borderId="48" xfId="6" applyNumberFormat="1" applyFont="1" applyFill="1" applyBorder="1" applyAlignment="1" applyProtection="1">
      <alignment horizontal="right" vertical="center" indent="2"/>
      <protection locked="0"/>
    </xf>
    <xf numFmtId="0" fontId="56" fillId="0" borderId="0" xfId="2" applyFont="1" applyBorder="1" applyAlignment="1" applyProtection="1">
      <alignment vertical="center"/>
    </xf>
    <xf numFmtId="0" fontId="7" fillId="0" borderId="0" xfId="2" applyFill="1" applyBorder="1" applyAlignment="1" applyProtection="1">
      <alignment vertical="center"/>
    </xf>
    <xf numFmtId="0" fontId="3" fillId="0" borderId="0" xfId="2" applyFont="1" applyFill="1" applyBorder="1" applyAlignment="1" applyProtection="1">
      <alignment vertical="center" wrapText="1"/>
    </xf>
    <xf numFmtId="0" fontId="7" fillId="0" borderId="0" xfId="2" applyFont="1" applyFill="1" applyBorder="1" applyAlignment="1" applyProtection="1">
      <alignment vertical="center"/>
    </xf>
    <xf numFmtId="0" fontId="46" fillId="0" borderId="0" xfId="2" applyFont="1" applyAlignment="1" applyProtection="1">
      <alignment vertical="center"/>
    </xf>
    <xf numFmtId="0" fontId="7" fillId="0" borderId="0" xfId="2" applyFont="1" applyBorder="1" applyAlignment="1" applyProtection="1">
      <alignment vertical="center" wrapText="1"/>
    </xf>
    <xf numFmtId="9" fontId="7" fillId="0" borderId="0" xfId="0" quotePrefix="1" applyNumberFormat="1" applyFont="1" applyAlignment="1">
      <alignment horizontal="left"/>
    </xf>
    <xf numFmtId="0" fontId="32" fillId="0" borderId="0" xfId="0" quotePrefix="1" applyFont="1" applyBorder="1" applyAlignment="1">
      <alignment horizontal="left"/>
    </xf>
    <xf numFmtId="0" fontId="7" fillId="0" borderId="0" xfId="0" quotePrefix="1" applyFont="1" applyBorder="1"/>
    <xf numFmtId="2" fontId="7" fillId="0" borderId="0" xfId="0" applyNumberFormat="1" applyFont="1" applyBorder="1"/>
    <xf numFmtId="8" fontId="7" fillId="8" borderId="23" xfId="2" applyNumberFormat="1" applyFill="1" applyBorder="1" applyAlignment="1" applyProtection="1">
      <alignment horizontal="center" vertical="center"/>
    </xf>
    <xf numFmtId="8" fontId="7" fillId="8" borderId="12" xfId="2" applyNumberFormat="1" applyFill="1" applyBorder="1" applyAlignment="1" applyProtection="1">
      <alignment horizontal="center" vertical="center"/>
    </xf>
    <xf numFmtId="8" fontId="7" fillId="8" borderId="49" xfId="2" applyNumberFormat="1" applyFill="1" applyBorder="1" applyAlignment="1" applyProtection="1">
      <alignment horizontal="center" vertical="center"/>
    </xf>
    <xf numFmtId="8" fontId="7" fillId="8" borderId="3" xfId="2" applyNumberFormat="1" applyFill="1" applyBorder="1" applyAlignment="1" applyProtection="1">
      <alignment horizontal="center" vertical="center"/>
    </xf>
    <xf numFmtId="8" fontId="7" fillId="8" borderId="45" xfId="2" applyNumberFormat="1" applyFill="1" applyBorder="1" applyAlignment="1" applyProtection="1">
      <alignment horizontal="center" vertical="center"/>
    </xf>
    <xf numFmtId="8" fontId="7" fillId="8" borderId="48" xfId="2" applyNumberFormat="1" applyFill="1" applyBorder="1" applyAlignment="1" applyProtection="1">
      <alignment horizontal="center" vertical="center"/>
    </xf>
    <xf numFmtId="8" fontId="3" fillId="8" borderId="47" xfId="2" applyNumberFormat="1" applyFont="1" applyFill="1" applyBorder="1" applyAlignment="1" applyProtection="1">
      <alignment horizontal="center" vertical="center"/>
    </xf>
    <xf numFmtId="0" fontId="7" fillId="8" borderId="1" xfId="2" applyFill="1" applyBorder="1" applyAlignment="1" applyProtection="1">
      <alignment vertical="center"/>
    </xf>
    <xf numFmtId="0" fontId="7" fillId="8" borderId="0" xfId="2" applyFill="1" applyBorder="1" applyAlignment="1" applyProtection="1">
      <alignment vertical="center"/>
    </xf>
    <xf numFmtId="0" fontId="7" fillId="8" borderId="0" xfId="2" applyFill="1" applyBorder="1" applyAlignment="1" applyProtection="1">
      <alignment horizontal="center" vertical="center"/>
    </xf>
    <xf numFmtId="0" fontId="7" fillId="8" borderId="10" xfId="2" applyFill="1" applyBorder="1" applyAlignment="1" applyProtection="1">
      <alignment vertical="center"/>
    </xf>
    <xf numFmtId="0" fontId="74" fillId="8" borderId="5" xfId="2" applyFont="1" applyFill="1" applyBorder="1" applyAlignment="1" applyProtection="1">
      <alignment horizontal="left" vertical="center" wrapText="1" shrinkToFit="1"/>
    </xf>
    <xf numFmtId="0" fontId="7" fillId="8" borderId="5" xfId="2" applyFont="1" applyFill="1" applyBorder="1" applyAlignment="1" applyProtection="1">
      <alignment vertical="center"/>
    </xf>
    <xf numFmtId="0" fontId="7" fillId="8" borderId="5" xfId="2" applyFont="1" applyFill="1" applyBorder="1" applyAlignment="1" applyProtection="1">
      <alignment horizontal="left" vertical="center"/>
    </xf>
    <xf numFmtId="0" fontId="7" fillId="8" borderId="0" xfId="2" applyFill="1" applyAlignment="1" applyProtection="1">
      <alignment vertical="center"/>
    </xf>
    <xf numFmtId="0" fontId="7" fillId="8" borderId="41" xfId="2" applyFill="1" applyBorder="1" applyAlignment="1" applyProtection="1">
      <alignment horizontal="right" vertical="center"/>
    </xf>
    <xf numFmtId="0" fontId="3" fillId="8" borderId="38" xfId="2" applyFont="1" applyFill="1" applyBorder="1" applyAlignment="1" applyProtection="1">
      <alignment horizontal="center" vertical="center" wrapText="1"/>
    </xf>
    <xf numFmtId="0" fontId="3" fillId="8" borderId="47" xfId="2" applyFont="1" applyFill="1" applyBorder="1" applyAlignment="1" applyProtection="1">
      <alignment horizontal="center" vertical="center" wrapText="1"/>
    </xf>
    <xf numFmtId="0" fontId="59" fillId="8" borderId="50" xfId="2" applyFont="1" applyFill="1" applyBorder="1" applyAlignment="1" applyProtection="1">
      <alignment horizontal="center" vertical="center" wrapText="1"/>
    </xf>
    <xf numFmtId="0" fontId="7" fillId="8" borderId="51" xfId="2" applyFill="1" applyBorder="1" applyAlignment="1" applyProtection="1">
      <alignment horizontal="center" vertical="center"/>
    </xf>
    <xf numFmtId="0" fontId="7" fillId="8" borderId="51" xfId="2" applyFill="1" applyBorder="1" applyAlignment="1" applyProtection="1">
      <alignment vertical="center"/>
    </xf>
    <xf numFmtId="0" fontId="7" fillId="8" borderId="3" xfId="2" applyFill="1" applyBorder="1" applyAlignment="1" applyProtection="1">
      <alignment horizontal="center" vertical="center"/>
    </xf>
    <xf numFmtId="0" fontId="7" fillId="8" borderId="4" xfId="2" applyFill="1" applyBorder="1" applyAlignment="1" applyProtection="1">
      <alignment horizontal="center" vertical="center"/>
    </xf>
    <xf numFmtId="167" fontId="7" fillId="8" borderId="47" xfId="6" applyNumberFormat="1" applyFont="1" applyFill="1" applyBorder="1" applyAlignment="1" applyProtection="1">
      <alignment horizontal="right" vertical="center" indent="2"/>
    </xf>
    <xf numFmtId="4" fontId="7" fillId="8" borderId="37" xfId="6" applyNumberFormat="1" applyFont="1" applyFill="1" applyBorder="1" applyAlignment="1" applyProtection="1">
      <alignment horizontal="right" vertical="center" indent="4"/>
    </xf>
    <xf numFmtId="4" fontId="7" fillId="8" borderId="47" xfId="6" applyNumberFormat="1" applyFont="1" applyFill="1" applyBorder="1" applyAlignment="1" applyProtection="1">
      <alignment horizontal="right" vertical="center" indent="4"/>
    </xf>
    <xf numFmtId="4" fontId="7" fillId="8" borderId="47" xfId="6" applyNumberFormat="1" applyFont="1" applyFill="1" applyBorder="1" applyAlignment="1" applyProtection="1">
      <alignment horizontal="right" vertical="center" indent="2"/>
    </xf>
    <xf numFmtId="167" fontId="7" fillId="8" borderId="33" xfId="6" applyNumberFormat="1" applyFont="1" applyFill="1" applyBorder="1" applyAlignment="1" applyProtection="1">
      <alignment horizontal="right" vertical="center" indent="2"/>
    </xf>
    <xf numFmtId="167" fontId="7" fillId="8" borderId="37" xfId="6" applyNumberFormat="1" applyFont="1" applyFill="1" applyBorder="1" applyAlignment="1" applyProtection="1">
      <alignment horizontal="right" vertical="center" indent="2"/>
    </xf>
    <xf numFmtId="167" fontId="7" fillId="8" borderId="38" xfId="6" applyNumberFormat="1" applyFont="1" applyFill="1" applyBorder="1" applyAlignment="1" applyProtection="1">
      <alignment horizontal="right" vertical="center" indent="2"/>
    </xf>
    <xf numFmtId="0" fontId="7" fillId="8" borderId="0" xfId="2" applyFill="1" applyAlignment="1" applyProtection="1">
      <alignment horizontal="center" vertical="center"/>
    </xf>
    <xf numFmtId="0" fontId="7" fillId="8" borderId="9" xfId="2" applyFill="1" applyBorder="1" applyAlignment="1" applyProtection="1">
      <alignment vertical="center"/>
    </xf>
    <xf numFmtId="0" fontId="74" fillId="0" borderId="52" xfId="2" applyFont="1" applyFill="1" applyBorder="1" applyAlignment="1" applyProtection="1">
      <alignment horizontal="center" vertical="center"/>
      <protection locked="0"/>
    </xf>
    <xf numFmtId="4" fontId="71" fillId="8" borderId="45" xfId="6" applyNumberFormat="1" applyFont="1" applyFill="1" applyBorder="1" applyAlignment="1" applyProtection="1">
      <alignment horizontal="center" vertical="center"/>
      <protection locked="0"/>
    </xf>
    <xf numFmtId="4" fontId="71" fillId="8" borderId="45" xfId="6" applyNumberFormat="1" applyFont="1" applyFill="1" applyBorder="1" applyAlignment="1" applyProtection="1">
      <alignment horizontal="right" vertical="center" indent="4"/>
      <protection locked="0"/>
    </xf>
    <xf numFmtId="4" fontId="71" fillId="8" borderId="45" xfId="6" applyNumberFormat="1" applyFont="1" applyFill="1" applyBorder="1" applyAlignment="1" applyProtection="1">
      <alignment horizontal="right" vertical="center" indent="2"/>
      <protection locked="0"/>
    </xf>
    <xf numFmtId="4" fontId="71" fillId="8" borderId="48" xfId="6" applyNumberFormat="1" applyFont="1" applyFill="1" applyBorder="1" applyAlignment="1" applyProtection="1">
      <alignment horizontal="right" vertical="center" indent="2"/>
      <protection locked="0"/>
    </xf>
    <xf numFmtId="4" fontId="71" fillId="8" borderId="5" xfId="6" applyNumberFormat="1" applyFont="1" applyFill="1" applyBorder="1" applyAlignment="1" applyProtection="1">
      <alignment horizontal="center" vertical="center"/>
      <protection locked="0"/>
    </xf>
    <xf numFmtId="4" fontId="71" fillId="8" borderId="5" xfId="6" applyNumberFormat="1" applyFont="1" applyFill="1" applyBorder="1" applyAlignment="1" applyProtection="1">
      <alignment horizontal="right" vertical="center" indent="4"/>
      <protection locked="0"/>
    </xf>
    <xf numFmtId="4" fontId="71" fillId="8" borderId="5" xfId="6" applyNumberFormat="1" applyFont="1" applyFill="1" applyBorder="1" applyAlignment="1" applyProtection="1">
      <alignment horizontal="right" vertical="center" indent="2"/>
      <protection locked="0"/>
    </xf>
    <xf numFmtId="4" fontId="71" fillId="8" borderId="52" xfId="6" applyNumberFormat="1" applyFont="1" applyFill="1" applyBorder="1" applyAlignment="1" applyProtection="1">
      <alignment horizontal="right" vertical="center" indent="2"/>
      <protection locked="0"/>
    </xf>
    <xf numFmtId="4" fontId="71" fillId="8" borderId="34" xfId="6" applyNumberFormat="1" applyFont="1" applyFill="1" applyBorder="1" applyAlignment="1" applyProtection="1">
      <alignment horizontal="right" vertical="center" indent="4"/>
      <protection locked="0"/>
    </xf>
    <xf numFmtId="4" fontId="71" fillId="8" borderId="34" xfId="6" applyNumberFormat="1" applyFont="1" applyFill="1" applyBorder="1" applyAlignment="1" applyProtection="1">
      <alignment horizontal="right" vertical="center" indent="2"/>
      <protection locked="0"/>
    </xf>
    <xf numFmtId="4" fontId="71" fillId="8" borderId="53" xfId="6" applyNumberFormat="1" applyFont="1" applyFill="1" applyBorder="1" applyAlignment="1" applyProtection="1">
      <alignment horizontal="right" vertical="center" indent="2"/>
      <protection locked="0"/>
    </xf>
    <xf numFmtId="0" fontId="75" fillId="7" borderId="19" xfId="0" applyFont="1" applyFill="1" applyBorder="1" applyAlignment="1" applyProtection="1"/>
    <xf numFmtId="0" fontId="75" fillId="7" borderId="20" xfId="0" applyFont="1" applyFill="1" applyBorder="1" applyAlignment="1" applyProtection="1"/>
    <xf numFmtId="0" fontId="0" fillId="7" borderId="20" xfId="0" applyFill="1" applyBorder="1" applyAlignment="1" applyProtection="1"/>
    <xf numFmtId="0" fontId="0" fillId="7" borderId="32" xfId="0" applyFill="1" applyBorder="1" applyAlignment="1" applyProtection="1"/>
    <xf numFmtId="0" fontId="6" fillId="7" borderId="0" xfId="2" applyNumberFormat="1" applyFont="1" applyFill="1" applyBorder="1" applyAlignment="1" applyProtection="1"/>
    <xf numFmtId="0" fontId="10" fillId="7" borderId="0" xfId="2" applyFont="1" applyFill="1" applyBorder="1" applyAlignment="1" applyProtection="1"/>
    <xf numFmtId="0" fontId="10" fillId="7" borderId="10" xfId="2" applyFont="1" applyFill="1" applyBorder="1" applyAlignment="1" applyProtection="1"/>
    <xf numFmtId="0" fontId="0" fillId="7" borderId="0" xfId="0" applyFill="1" applyBorder="1" applyAlignment="1"/>
    <xf numFmtId="0" fontId="6" fillId="7" borderId="0" xfId="2" applyNumberFormat="1" applyFont="1" applyFill="1" applyBorder="1" applyAlignment="1" applyProtection="1">
      <alignment horizontal="center" vertical="top"/>
    </xf>
    <xf numFmtId="0" fontId="9" fillId="7" borderId="0" xfId="2" applyFont="1" applyFill="1" applyBorder="1" applyAlignment="1" applyProtection="1">
      <alignment vertical="top" wrapText="1"/>
    </xf>
    <xf numFmtId="0" fontId="6" fillId="7" borderId="0" xfId="2" applyFont="1" applyFill="1" applyBorder="1" applyAlignment="1" applyProtection="1">
      <alignment vertical="top" wrapText="1"/>
    </xf>
    <xf numFmtId="0" fontId="6" fillId="7" borderId="10" xfId="2" applyFont="1" applyFill="1" applyBorder="1" applyAlignment="1" applyProtection="1">
      <alignment horizontal="center" vertical="top" wrapText="1"/>
    </xf>
    <xf numFmtId="0" fontId="10" fillId="7" borderId="0" xfId="2" applyNumberFormat="1" applyFont="1" applyFill="1" applyBorder="1" applyAlignment="1" applyProtection="1">
      <alignment horizontal="center" vertical="center" wrapText="1"/>
    </xf>
    <xf numFmtId="1" fontId="10" fillId="7" borderId="0" xfId="2" applyNumberFormat="1" applyFont="1" applyFill="1" applyBorder="1" applyAlignment="1" applyProtection="1">
      <alignment vertical="center" wrapText="1"/>
    </xf>
    <xf numFmtId="14" fontId="6" fillId="7" borderId="10" xfId="2" applyNumberFormat="1" applyFont="1" applyFill="1" applyBorder="1" applyAlignment="1" applyProtection="1">
      <alignment horizontal="center" vertical="center" wrapText="1"/>
    </xf>
    <xf numFmtId="0" fontId="16" fillId="2" borderId="13" xfId="0" applyFont="1" applyFill="1" applyBorder="1" applyAlignment="1" applyProtection="1">
      <alignment vertical="center" wrapText="1"/>
    </xf>
    <xf numFmtId="0" fontId="16" fillId="2" borderId="54" xfId="0" applyFont="1" applyFill="1" applyBorder="1" applyAlignment="1" applyProtection="1">
      <alignment vertical="center" wrapText="1"/>
    </xf>
    <xf numFmtId="0" fontId="16" fillId="2" borderId="9"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2" borderId="46" xfId="0" applyFont="1" applyFill="1" applyBorder="1" applyAlignment="1" applyProtection="1">
      <alignment vertical="center" wrapText="1"/>
    </xf>
    <xf numFmtId="0" fontId="16" fillId="2" borderId="41" xfId="0" applyFont="1" applyFill="1" applyBorder="1" applyAlignment="1" applyProtection="1">
      <alignment vertical="center" wrapText="1"/>
    </xf>
    <xf numFmtId="0" fontId="10" fillId="8" borderId="4" xfId="0" quotePrefix="1" applyFont="1" applyFill="1" applyBorder="1" applyAlignment="1" applyProtection="1">
      <alignment horizontal="left"/>
    </xf>
    <xf numFmtId="0" fontId="29" fillId="2" borderId="27" xfId="0" applyNumberFormat="1" applyFont="1" applyFill="1" applyBorder="1" applyAlignment="1" applyProtection="1">
      <alignment horizontal="center"/>
    </xf>
    <xf numFmtId="0" fontId="29" fillId="2" borderId="43" xfId="0" applyNumberFormat="1" applyFont="1" applyFill="1" applyBorder="1" applyAlignment="1" applyProtection="1">
      <alignment horizontal="center"/>
    </xf>
    <xf numFmtId="0" fontId="29" fillId="2" borderId="42" xfId="0" applyNumberFormat="1" applyFont="1" applyFill="1" applyBorder="1" applyAlignment="1" applyProtection="1">
      <alignment horizontal="center"/>
    </xf>
    <xf numFmtId="0" fontId="36" fillId="2" borderId="0" xfId="2" applyNumberFormat="1" applyFont="1" applyFill="1" applyBorder="1" applyAlignment="1" applyProtection="1"/>
    <xf numFmtId="0" fontId="28" fillId="2" borderId="1" xfId="2" applyNumberFormat="1" applyFont="1" applyFill="1" applyBorder="1" applyAlignment="1" applyProtection="1"/>
    <xf numFmtId="0" fontId="25" fillId="2" borderId="0" xfId="2" quotePrefix="1" applyNumberFormat="1" applyFont="1" applyFill="1" applyBorder="1" applyAlignment="1" applyProtection="1"/>
    <xf numFmtId="0" fontId="25" fillId="2" borderId="0" xfId="2" applyNumberFormat="1" applyFont="1" applyFill="1" applyBorder="1" applyAlignment="1" applyProtection="1"/>
    <xf numFmtId="0" fontId="25" fillId="2" borderId="10" xfId="2" applyNumberFormat="1" applyFont="1" applyFill="1" applyBorder="1" applyAlignment="1" applyProtection="1"/>
    <xf numFmtId="0" fontId="25" fillId="2" borderId="1" xfId="2" applyNumberFormat="1" applyFont="1" applyFill="1" applyBorder="1" applyAlignment="1" applyProtection="1"/>
    <xf numFmtId="0" fontId="28" fillId="8" borderId="0" xfId="2" applyFont="1" applyFill="1" applyBorder="1" applyProtection="1"/>
    <xf numFmtId="0" fontId="29" fillId="2" borderId="22" xfId="0" applyNumberFormat="1" applyFont="1" applyFill="1" applyBorder="1" applyAlignment="1" applyProtection="1"/>
    <xf numFmtId="0" fontId="29" fillId="2" borderId="0" xfId="0" applyNumberFormat="1" applyFont="1" applyFill="1" applyBorder="1" applyAlignment="1" applyProtection="1"/>
    <xf numFmtId="0" fontId="29" fillId="2" borderId="10" xfId="0" applyNumberFormat="1" applyFont="1" applyFill="1" applyBorder="1" applyAlignment="1" applyProtection="1"/>
    <xf numFmtId="0" fontId="76" fillId="0" borderId="0" xfId="2" applyFont="1" applyAlignment="1" applyProtection="1">
      <alignment vertical="center"/>
    </xf>
    <xf numFmtId="0" fontId="0" fillId="8" borderId="0" xfId="0" applyFill="1" applyProtection="1"/>
    <xf numFmtId="49" fontId="4" fillId="2" borderId="18" xfId="0" applyNumberFormat="1" applyFont="1" applyFill="1" applyBorder="1" applyAlignment="1" applyProtection="1">
      <alignment vertical="center" wrapText="1"/>
    </xf>
    <xf numFmtId="0" fontId="67" fillId="0" borderId="11" xfId="0" applyFont="1" applyBorder="1"/>
    <xf numFmtId="0" fontId="77" fillId="0" borderId="11" xfId="0" applyFont="1" applyBorder="1"/>
    <xf numFmtId="0" fontId="7" fillId="0" borderId="12" xfId="0" applyFont="1" applyBorder="1"/>
    <xf numFmtId="0" fontId="78" fillId="9" borderId="11" xfId="0" applyFont="1" applyFill="1" applyBorder="1"/>
    <xf numFmtId="0" fontId="7" fillId="0" borderId="12" xfId="0" applyFont="1" applyFill="1" applyBorder="1" applyAlignment="1" applyProtection="1">
      <alignment horizontal="left" vertical="center"/>
      <protection hidden="1"/>
    </xf>
    <xf numFmtId="0" fontId="7" fillId="0" borderId="12" xfId="0" applyFont="1" applyFill="1" applyBorder="1" applyAlignment="1" applyProtection="1">
      <alignment horizontal="left"/>
      <protection hidden="1"/>
    </xf>
    <xf numFmtId="0" fontId="76" fillId="8" borderId="47" xfId="2" applyFont="1" applyFill="1" applyBorder="1" applyAlignment="1" applyProtection="1">
      <alignment horizontal="center" vertical="center" wrapText="1"/>
    </xf>
    <xf numFmtId="0" fontId="74" fillId="0" borderId="34" xfId="2" applyFont="1" applyFill="1" applyBorder="1" applyAlignment="1" applyProtection="1">
      <alignment horizontal="left" vertical="center" wrapText="1" shrinkToFit="1"/>
      <protection locked="0"/>
    </xf>
    <xf numFmtId="0" fontId="74" fillId="0" borderId="34" xfId="2" applyFont="1" applyFill="1" applyBorder="1" applyAlignment="1" applyProtection="1">
      <alignment horizontal="center" vertical="center" wrapText="1" shrinkToFit="1"/>
      <protection locked="0"/>
    </xf>
    <xf numFmtId="0" fontId="7" fillId="8" borderId="30" xfId="2" applyFont="1" applyFill="1" applyBorder="1" applyAlignment="1" applyProtection="1">
      <alignment horizontal="left" vertical="center"/>
    </xf>
    <xf numFmtId="14" fontId="74" fillId="0" borderId="56" xfId="2" applyNumberFormat="1" applyFont="1" applyFill="1" applyBorder="1" applyAlignment="1" applyProtection="1">
      <alignment horizontal="center" vertical="center"/>
      <protection locked="0"/>
    </xf>
    <xf numFmtId="0" fontId="7" fillId="8" borderId="57" xfId="2" applyFont="1" applyFill="1" applyBorder="1" applyAlignment="1" applyProtection="1">
      <alignment horizontal="left" vertical="center"/>
    </xf>
    <xf numFmtId="14" fontId="74" fillId="0" borderId="53" xfId="2" applyNumberFormat="1" applyFont="1" applyFill="1" applyBorder="1" applyAlignment="1" applyProtection="1">
      <alignment horizontal="center" vertical="center" wrapText="1"/>
      <protection locked="0"/>
    </xf>
    <xf numFmtId="0" fontId="79" fillId="2" borderId="28" xfId="0" applyNumberFormat="1" applyFont="1" applyFill="1" applyBorder="1" applyAlignment="1" applyProtection="1">
      <alignment vertical="center" wrapText="1"/>
    </xf>
    <xf numFmtId="0" fontId="16" fillId="2" borderId="0" xfId="0" applyFont="1" applyFill="1" applyAlignment="1" applyProtection="1">
      <alignment vertical="top"/>
    </xf>
    <xf numFmtId="0" fontId="16" fillId="0" borderId="0" xfId="0" applyFont="1" applyAlignment="1" applyProtection="1">
      <alignment vertical="top"/>
    </xf>
    <xf numFmtId="0" fontId="7" fillId="2" borderId="40" xfId="0" applyNumberFormat="1" applyFont="1" applyFill="1" applyBorder="1" applyAlignment="1" applyProtection="1">
      <alignment horizontal="left" vertical="center" wrapText="1"/>
    </xf>
    <xf numFmtId="0" fontId="1" fillId="2" borderId="41"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left" vertical="center" wrapText="1"/>
    </xf>
    <xf numFmtId="0" fontId="7" fillId="2" borderId="1" xfId="0" applyNumberFormat="1" applyFont="1" applyFill="1" applyBorder="1" applyAlignment="1" applyProtection="1">
      <alignment horizontal="left" vertical="center" wrapText="1"/>
    </xf>
    <xf numFmtId="0" fontId="6" fillId="0" borderId="0" xfId="0" applyFont="1" applyAlignment="1" applyProtection="1">
      <alignment horizontal="right" vertical="top"/>
    </xf>
    <xf numFmtId="1" fontId="7" fillId="9" borderId="5" xfId="0" applyNumberFormat="1" applyFont="1" applyFill="1" applyBorder="1" applyProtection="1"/>
    <xf numFmtId="1" fontId="4" fillId="9" borderId="5" xfId="0" applyNumberFormat="1" applyFont="1" applyFill="1" applyBorder="1" applyAlignment="1" applyProtection="1">
      <alignment horizontal="left"/>
    </xf>
    <xf numFmtId="0" fontId="4" fillId="9" borderId="0" xfId="0" applyFont="1" applyFill="1" applyProtection="1"/>
    <xf numFmtId="0" fontId="76" fillId="9" borderId="0" xfId="0" applyFont="1" applyFill="1" applyAlignment="1" applyProtection="1">
      <alignment vertical="center"/>
    </xf>
    <xf numFmtId="0" fontId="80" fillId="8" borderId="0" xfId="2" applyFont="1" applyFill="1" applyBorder="1" applyProtection="1"/>
    <xf numFmtId="0" fontId="7" fillId="0" borderId="0" xfId="3" applyBorder="1"/>
    <xf numFmtId="0" fontId="64" fillId="0" borderId="0" xfId="3" applyFont="1" applyBorder="1" applyProtection="1"/>
    <xf numFmtId="0" fontId="7" fillId="0" borderId="0" xfId="3" applyFont="1" applyFill="1" applyBorder="1"/>
    <xf numFmtId="0" fontId="7" fillId="0" borderId="0" xfId="3" applyFill="1" applyBorder="1" applyProtection="1"/>
    <xf numFmtId="0" fontId="7" fillId="0" borderId="0" xfId="3"/>
    <xf numFmtId="0" fontId="7" fillId="0" borderId="0" xfId="3" applyFont="1" applyBorder="1" applyProtection="1">
      <protection hidden="1"/>
    </xf>
    <xf numFmtId="0" fontId="7" fillId="0" borderId="0" xfId="3" applyFont="1" applyFill="1" applyBorder="1" applyProtection="1">
      <protection hidden="1"/>
    </xf>
    <xf numFmtId="0" fontId="7" fillId="0" borderId="0" xfId="3" applyBorder="1" applyProtection="1">
      <protection hidden="1"/>
    </xf>
    <xf numFmtId="0" fontId="7" fillId="0" borderId="11" xfId="3" applyFont="1" applyFill="1" applyBorder="1" applyAlignment="1" applyProtection="1">
      <alignment horizontal="left"/>
      <protection hidden="1"/>
    </xf>
    <xf numFmtId="0" fontId="7" fillId="0" borderId="11" xfId="3" applyBorder="1"/>
    <xf numFmtId="0" fontId="67" fillId="2" borderId="0" xfId="0" applyNumberFormat="1" applyFont="1" applyFill="1" applyBorder="1" applyAlignment="1" applyProtection="1">
      <alignment horizontal="left" vertical="center" wrapText="1"/>
    </xf>
    <xf numFmtId="0" fontId="67" fillId="0" borderId="0" xfId="0" applyFont="1" applyAlignment="1">
      <alignment horizontal="left" vertical="center" wrapText="1"/>
    </xf>
    <xf numFmtId="0" fontId="67" fillId="0" borderId="10" xfId="0" applyFont="1" applyBorder="1" applyAlignment="1">
      <alignment horizontal="left" vertical="center" wrapText="1"/>
    </xf>
    <xf numFmtId="0" fontId="67" fillId="0" borderId="41" xfId="0" applyFont="1" applyBorder="1" applyAlignment="1">
      <alignment horizontal="left" vertical="center" wrapText="1"/>
    </xf>
    <xf numFmtId="0" fontId="67" fillId="0" borderId="58" xfId="0" applyFont="1" applyBorder="1" applyAlignment="1">
      <alignment horizontal="left" vertical="center" wrapText="1"/>
    </xf>
    <xf numFmtId="0" fontId="16" fillId="2" borderId="22" xfId="0" applyNumberFormat="1" applyFont="1" applyFill="1" applyBorder="1" applyAlignment="1" applyProtection="1">
      <alignment horizontal="left" vertical="top" wrapText="1"/>
    </xf>
    <xf numFmtId="0" fontId="16" fillId="2" borderId="0" xfId="0" applyNumberFormat="1" applyFont="1" applyFill="1" applyBorder="1" applyAlignment="1" applyProtection="1">
      <alignment horizontal="left" vertical="top" wrapText="1"/>
    </xf>
    <xf numFmtId="0" fontId="16" fillId="2" borderId="10" xfId="0" applyNumberFormat="1" applyFont="1" applyFill="1" applyBorder="1" applyAlignment="1" applyProtection="1">
      <alignment horizontal="left" vertical="top" wrapText="1"/>
    </xf>
    <xf numFmtId="0" fontId="71" fillId="0" borderId="27" xfId="0" applyNumberFormat="1" applyFont="1" applyFill="1" applyBorder="1" applyAlignment="1" applyProtection="1">
      <alignment horizontal="left" vertical="center" shrinkToFit="1"/>
      <protection locked="0"/>
    </xf>
    <xf numFmtId="0" fontId="71" fillId="0" borderId="43" xfId="0" applyNumberFormat="1" applyFont="1" applyFill="1" applyBorder="1" applyAlignment="1" applyProtection="1">
      <alignment horizontal="left" vertical="center" shrinkToFit="1"/>
      <protection locked="0"/>
    </xf>
    <xf numFmtId="0" fontId="71" fillId="0" borderId="42" xfId="0" applyNumberFormat="1" applyFont="1" applyFill="1" applyBorder="1" applyAlignment="1" applyProtection="1">
      <alignment horizontal="left" vertical="center" shrinkToFit="1"/>
      <protection locked="0"/>
    </xf>
    <xf numFmtId="0" fontId="16" fillId="2" borderId="22" xfId="0" applyFont="1" applyFill="1" applyBorder="1" applyAlignment="1" applyProtection="1">
      <alignment horizontal="left" vertical="top"/>
    </xf>
    <xf numFmtId="0" fontId="16" fillId="2" borderId="0" xfId="0" applyFont="1" applyFill="1" applyBorder="1" applyAlignment="1" applyProtection="1">
      <alignment horizontal="left" vertical="top"/>
    </xf>
    <xf numFmtId="0" fontId="16" fillId="2" borderId="11" xfId="0" applyFont="1" applyFill="1" applyBorder="1" applyAlignment="1" applyProtection="1">
      <alignment horizontal="left" vertical="top"/>
    </xf>
    <xf numFmtId="49" fontId="71" fillId="0" borderId="43" xfId="0" applyNumberFormat="1" applyFont="1" applyBorder="1" applyAlignment="1" applyProtection="1">
      <alignment horizontal="left" vertical="center" wrapText="1"/>
      <protection locked="0"/>
    </xf>
    <xf numFmtId="49" fontId="71" fillId="0" borderId="28" xfId="0" applyNumberFormat="1" applyFont="1" applyBorder="1" applyAlignment="1" applyProtection="1">
      <alignment horizontal="left" vertical="center" wrapText="1"/>
      <protection locked="0"/>
    </xf>
    <xf numFmtId="0" fontId="16" fillId="2" borderId="22" xfId="0" quotePrefix="1" applyNumberFormat="1" applyFont="1" applyFill="1" applyBorder="1" applyAlignment="1" applyProtection="1">
      <alignment horizontal="left" vertical="top" wrapText="1"/>
    </xf>
    <xf numFmtId="0" fontId="16" fillId="2" borderId="0" xfId="0" quotePrefix="1" applyNumberFormat="1" applyFont="1" applyFill="1" applyBorder="1" applyAlignment="1" applyProtection="1">
      <alignment horizontal="left" vertical="top" wrapText="1"/>
    </xf>
    <xf numFmtId="14" fontId="71" fillId="0" borderId="27" xfId="0" applyNumberFormat="1" applyFont="1" applyFill="1" applyBorder="1" applyAlignment="1" applyProtection="1">
      <alignment horizontal="left" vertical="center" wrapText="1"/>
      <protection locked="0"/>
    </xf>
    <xf numFmtId="14" fontId="71" fillId="0" borderId="43" xfId="0" applyNumberFormat="1" applyFont="1" applyFill="1" applyBorder="1" applyAlignment="1" applyProtection="1">
      <alignment horizontal="left" vertical="center" wrapText="1"/>
      <protection locked="0"/>
    </xf>
    <xf numFmtId="0" fontId="71" fillId="0" borderId="46" xfId="0" applyFont="1" applyBorder="1" applyAlignment="1" applyProtection="1">
      <alignment horizontal="left" vertical="center"/>
      <protection locked="0"/>
    </xf>
    <xf numFmtId="0" fontId="71" fillId="0" borderId="41" xfId="0" applyFont="1" applyBorder="1" applyAlignment="1" applyProtection="1">
      <alignment horizontal="left" vertical="center"/>
      <protection locked="0"/>
    </xf>
    <xf numFmtId="0" fontId="71" fillId="0" borderId="55" xfId="0" applyFont="1" applyBorder="1" applyAlignment="1" applyProtection="1">
      <alignment horizontal="left" vertical="center"/>
      <protection locked="0"/>
    </xf>
    <xf numFmtId="0" fontId="16" fillId="2" borderId="0" xfId="0" applyFont="1" applyFill="1" applyBorder="1" applyAlignment="1" applyProtection="1">
      <alignment horizontal="left" vertical="top" wrapText="1"/>
    </xf>
    <xf numFmtId="0" fontId="16" fillId="2" borderId="10" xfId="0" applyFont="1" applyFill="1" applyBorder="1" applyAlignment="1" applyProtection="1">
      <alignment horizontal="left" vertical="top"/>
    </xf>
    <xf numFmtId="0" fontId="16" fillId="2" borderId="54" xfId="0" applyFont="1" applyFill="1" applyBorder="1" applyAlignment="1" applyProtection="1">
      <alignment horizontal="left" vertical="center" wrapText="1"/>
    </xf>
    <xf numFmtId="0" fontId="16" fillId="2" borderId="9" xfId="0" applyFont="1" applyFill="1" applyBorder="1" applyAlignment="1" applyProtection="1">
      <alignment horizontal="left" vertical="center" wrapText="1"/>
    </xf>
    <xf numFmtId="0" fontId="16" fillId="2" borderId="13" xfId="0" applyFont="1" applyFill="1" applyBorder="1" applyAlignment="1" applyProtection="1">
      <alignment horizontal="left" vertical="center" wrapText="1"/>
    </xf>
    <xf numFmtId="14" fontId="71" fillId="0" borderId="46" xfId="0" applyNumberFormat="1" applyFont="1" applyFill="1" applyBorder="1" applyAlignment="1" applyProtection="1">
      <alignment horizontal="left" vertical="center"/>
      <protection locked="0"/>
    </xf>
    <xf numFmtId="14" fontId="71" fillId="0" borderId="41" xfId="0" applyNumberFormat="1" applyFont="1" applyFill="1" applyBorder="1" applyAlignment="1" applyProtection="1">
      <alignment horizontal="left" vertical="center"/>
      <protection locked="0"/>
    </xf>
    <xf numFmtId="14" fontId="71" fillId="0" borderId="55" xfId="0" applyNumberFormat="1" applyFont="1" applyFill="1" applyBorder="1" applyAlignment="1" applyProtection="1">
      <alignment horizontal="left" vertical="center"/>
      <protection locked="0"/>
    </xf>
    <xf numFmtId="49" fontId="71" fillId="0" borderId="27" xfId="0" applyNumberFormat="1" applyFont="1" applyFill="1" applyBorder="1" applyAlignment="1" applyProtection="1">
      <alignment horizontal="left" vertical="center" wrapText="1"/>
      <protection locked="0"/>
    </xf>
    <xf numFmtId="49" fontId="71" fillId="0" borderId="43" xfId="0" applyNumberFormat="1" applyFont="1" applyFill="1" applyBorder="1" applyAlignment="1" applyProtection="1">
      <alignment horizontal="left" vertical="center" wrapText="1"/>
      <protection locked="0"/>
    </xf>
    <xf numFmtId="49" fontId="71" fillId="0" borderId="42" xfId="0" applyNumberFormat="1" applyFont="1" applyFill="1" applyBorder="1" applyAlignment="1" applyProtection="1">
      <alignment horizontal="left" vertical="center" wrapText="1"/>
      <protection locked="0"/>
    </xf>
    <xf numFmtId="0" fontId="71" fillId="0" borderId="43" xfId="0" applyFont="1" applyBorder="1" applyAlignment="1" applyProtection="1">
      <alignment horizontal="left" vertical="center" wrapText="1"/>
      <protection locked="0"/>
    </xf>
    <xf numFmtId="0" fontId="71" fillId="0" borderId="28" xfId="0" applyFont="1" applyBorder="1" applyAlignment="1" applyProtection="1">
      <alignment horizontal="left" vertical="center" wrapText="1"/>
      <protection locked="0"/>
    </xf>
    <xf numFmtId="0" fontId="71" fillId="10" borderId="27" xfId="0" quotePrefix="1" applyFont="1" applyFill="1" applyBorder="1" applyAlignment="1" applyProtection="1">
      <alignment horizontal="left" vertical="center" wrapText="1"/>
      <protection locked="0"/>
    </xf>
    <xf numFmtId="0" fontId="71" fillId="10" borderId="43" xfId="0" applyFont="1" applyFill="1" applyBorder="1" applyAlignment="1" applyProtection="1">
      <alignment horizontal="left" vertical="center" wrapText="1"/>
      <protection locked="0"/>
    </xf>
    <xf numFmtId="49" fontId="71" fillId="0" borderId="27"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xf>
    <xf numFmtId="0" fontId="30" fillId="2" borderId="5" xfId="0" applyNumberFormat="1" applyFont="1" applyFill="1" applyBorder="1" applyAlignment="1" applyProtection="1">
      <alignment horizontal="left" vertical="center" wrapText="1"/>
    </xf>
    <xf numFmtId="0" fontId="30" fillId="2" borderId="52" xfId="0" applyNumberFormat="1" applyFont="1" applyFill="1" applyBorder="1" applyAlignment="1" applyProtection="1">
      <alignment horizontal="left" vertical="center" wrapText="1"/>
    </xf>
    <xf numFmtId="0" fontId="30" fillId="2" borderId="19" xfId="0" applyNumberFormat="1" applyFont="1" applyFill="1" applyBorder="1" applyAlignment="1" applyProtection="1">
      <alignment horizontal="left" vertical="center" wrapText="1"/>
    </xf>
    <xf numFmtId="0" fontId="30" fillId="2" borderId="20" xfId="0" applyNumberFormat="1" applyFont="1" applyFill="1" applyBorder="1" applyAlignment="1" applyProtection="1">
      <alignment horizontal="left" vertical="center" wrapText="1"/>
    </xf>
    <xf numFmtId="0" fontId="30" fillId="2" borderId="32" xfId="0" applyNumberFormat="1" applyFont="1" applyFill="1" applyBorder="1" applyAlignment="1" applyProtection="1">
      <alignment horizontal="left" vertical="center" wrapText="1"/>
    </xf>
    <xf numFmtId="0" fontId="16" fillId="2" borderId="17" xfId="0" quotePrefix="1" applyFont="1" applyFill="1" applyBorder="1" applyAlignment="1" applyProtection="1">
      <alignment horizontal="left" vertical="top"/>
    </xf>
    <xf numFmtId="0" fontId="16" fillId="2" borderId="15" xfId="0" applyFont="1" applyFill="1" applyBorder="1" applyAlignment="1" applyProtection="1">
      <alignment horizontal="left" vertical="top"/>
    </xf>
    <xf numFmtId="0" fontId="16" fillId="2" borderId="16" xfId="0" applyFont="1" applyFill="1" applyBorder="1" applyAlignment="1" applyProtection="1">
      <alignment horizontal="left" vertical="top"/>
    </xf>
    <xf numFmtId="49" fontId="71" fillId="0" borderId="28" xfId="0" applyNumberFormat="1" applyFont="1" applyFill="1" applyBorder="1" applyAlignment="1" applyProtection="1">
      <alignment horizontal="left" vertical="center" wrapText="1"/>
      <protection locked="0"/>
    </xf>
    <xf numFmtId="0" fontId="7" fillId="2" borderId="1"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left" vertical="center" wrapText="1"/>
    </xf>
    <xf numFmtId="0" fontId="1" fillId="2" borderId="10" xfId="0" applyNumberFormat="1" applyFont="1" applyFill="1" applyBorder="1" applyAlignment="1" applyProtection="1">
      <alignment horizontal="left" vertical="center" wrapText="1"/>
    </xf>
    <xf numFmtId="0" fontId="16" fillId="2" borderId="1" xfId="0" applyNumberFormat="1" applyFont="1" applyFill="1" applyBorder="1" applyAlignment="1" applyProtection="1">
      <alignment horizontal="left" vertical="top" wrapText="1"/>
    </xf>
    <xf numFmtId="0" fontId="16" fillId="2" borderId="11" xfId="0" applyNumberFormat="1" applyFont="1" applyFill="1" applyBorder="1" applyAlignment="1" applyProtection="1">
      <alignment horizontal="left" vertical="top" wrapText="1"/>
    </xf>
    <xf numFmtId="0" fontId="16" fillId="8" borderId="22" xfId="0" applyFont="1" applyFill="1" applyBorder="1" applyAlignment="1" applyProtection="1">
      <alignment horizontal="left" vertical="top"/>
    </xf>
    <xf numFmtId="0" fontId="16" fillId="8" borderId="0" xfId="0" applyFont="1" applyFill="1" applyBorder="1" applyAlignment="1" applyProtection="1">
      <alignment horizontal="left" vertical="top"/>
    </xf>
    <xf numFmtId="0" fontId="16" fillId="8" borderId="11" xfId="0" applyFont="1" applyFill="1" applyBorder="1" applyAlignment="1" applyProtection="1">
      <alignment horizontal="left" vertical="top"/>
    </xf>
    <xf numFmtId="0" fontId="49" fillId="2" borderId="0" xfId="0" applyFont="1" applyFill="1" applyBorder="1" applyAlignment="1" applyProtection="1">
      <alignment horizontal="left" vertical="top" wrapText="1"/>
    </xf>
    <xf numFmtId="0" fontId="7" fillId="2" borderId="29" xfId="0" quotePrefix="1" applyNumberFormat="1" applyFont="1" applyFill="1" applyBorder="1" applyAlignment="1" applyProtection="1">
      <alignment horizontal="left" vertical="center" wrapText="1"/>
    </xf>
    <xf numFmtId="0" fontId="1" fillId="2" borderId="9" xfId="0" applyNumberFormat="1" applyFont="1" applyFill="1" applyBorder="1" applyAlignment="1" applyProtection="1">
      <alignment horizontal="left" vertical="center" wrapText="1"/>
    </xf>
    <xf numFmtId="0" fontId="1" fillId="2" borderId="24"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left" vertical="center" wrapText="1"/>
    </xf>
    <xf numFmtId="0" fontId="71" fillId="0" borderId="3" xfId="0" applyNumberFormat="1" applyFont="1" applyFill="1" applyBorder="1" applyAlignment="1" applyProtection="1">
      <alignment horizontal="left" vertical="center" wrapText="1"/>
      <protection locked="0"/>
    </xf>
    <xf numFmtId="0" fontId="71" fillId="0" borderId="45" xfId="0" applyNumberFormat="1" applyFont="1" applyFill="1" applyBorder="1" applyAlignment="1" applyProtection="1">
      <alignment horizontal="left" vertical="center" wrapText="1"/>
      <protection locked="0"/>
    </xf>
    <xf numFmtId="0" fontId="71" fillId="0" borderId="46" xfId="0" applyFont="1" applyFill="1" applyBorder="1" applyAlignment="1" applyProtection="1">
      <alignment horizontal="left" vertical="center"/>
      <protection locked="0"/>
    </xf>
    <xf numFmtId="0" fontId="71" fillId="0" borderId="58" xfId="0" applyFont="1" applyFill="1" applyBorder="1" applyAlignment="1" applyProtection="1">
      <alignment horizontal="left" vertical="center"/>
      <protection locked="0"/>
    </xf>
    <xf numFmtId="0" fontId="71" fillId="0" borderId="27" xfId="0" applyNumberFormat="1" applyFont="1" applyFill="1" applyBorder="1" applyAlignment="1" applyProtection="1">
      <alignment horizontal="left" vertical="center" wrapText="1"/>
      <protection locked="0"/>
    </xf>
    <xf numFmtId="0" fontId="71" fillId="0" borderId="43" xfId="0" applyNumberFormat="1" applyFont="1" applyFill="1" applyBorder="1" applyAlignment="1" applyProtection="1">
      <alignment horizontal="left" vertical="center" wrapText="1"/>
      <protection locked="0"/>
    </xf>
    <xf numFmtId="0" fontId="71" fillId="0" borderId="28" xfId="0" applyNumberFormat="1" applyFont="1" applyFill="1" applyBorder="1" applyAlignment="1" applyProtection="1">
      <alignment horizontal="left" vertical="center" wrapText="1"/>
      <protection locked="0"/>
    </xf>
    <xf numFmtId="0" fontId="16" fillId="2" borderId="14" xfId="0" applyFont="1" applyFill="1" applyBorder="1" applyAlignment="1" applyProtection="1">
      <alignment horizontal="left" vertical="top"/>
    </xf>
    <xf numFmtId="0" fontId="10" fillId="7" borderId="59" xfId="0" applyFont="1" applyFill="1" applyBorder="1" applyAlignment="1" applyProtection="1">
      <alignment horizontal="left" vertical="center" wrapText="1"/>
    </xf>
    <xf numFmtId="0" fontId="10" fillId="7" borderId="43" xfId="0" applyFont="1" applyFill="1" applyBorder="1" applyAlignment="1" applyProtection="1">
      <alignment horizontal="left" vertical="center" wrapText="1"/>
    </xf>
    <xf numFmtId="0" fontId="16" fillId="2" borderId="17" xfId="0" applyFont="1" applyFill="1" applyBorder="1" applyAlignment="1" applyProtection="1">
      <alignment horizontal="left" vertical="top"/>
    </xf>
    <xf numFmtId="0" fontId="16" fillId="2" borderId="18" xfId="0" applyFont="1" applyFill="1" applyBorder="1" applyAlignment="1" applyProtection="1">
      <alignment horizontal="left" vertical="top"/>
    </xf>
    <xf numFmtId="0" fontId="65" fillId="2" borderId="17" xfId="0" applyFont="1" applyFill="1" applyBorder="1" applyAlignment="1" applyProtection="1">
      <alignment horizontal="left" vertical="top"/>
    </xf>
    <xf numFmtId="0" fontId="65" fillId="2" borderId="15" xfId="0" applyFont="1" applyFill="1" applyBorder="1" applyAlignment="1" applyProtection="1">
      <alignment horizontal="left" vertical="top"/>
    </xf>
    <xf numFmtId="0" fontId="71" fillId="0" borderId="27" xfId="0" applyFont="1" applyBorder="1" applyAlignment="1" applyProtection="1">
      <alignment horizontal="left" vertical="center" wrapText="1"/>
      <protection locked="0"/>
    </xf>
    <xf numFmtId="0" fontId="16" fillId="2" borderId="1" xfId="0" applyFont="1" applyFill="1" applyBorder="1" applyAlignment="1" applyProtection="1">
      <alignment horizontal="left" vertical="top"/>
    </xf>
    <xf numFmtId="49" fontId="71" fillId="0" borderId="1" xfId="0" applyNumberFormat="1" applyFont="1" applyBorder="1" applyAlignment="1" applyProtection="1">
      <alignment horizontal="left" vertical="center" wrapText="1"/>
      <protection locked="0"/>
    </xf>
    <xf numFmtId="49" fontId="71" fillId="0" borderId="0" xfId="0" applyNumberFormat="1" applyFont="1" applyBorder="1" applyAlignment="1" applyProtection="1">
      <alignment horizontal="left" vertical="center" wrapText="1"/>
      <protection locked="0"/>
    </xf>
    <xf numFmtId="49" fontId="71" fillId="0" borderId="11" xfId="0" applyNumberFormat="1" applyFont="1" applyBorder="1" applyAlignment="1" applyProtection="1">
      <alignment horizontal="left" vertical="center" wrapText="1"/>
      <protection locked="0"/>
    </xf>
    <xf numFmtId="49" fontId="71" fillId="0" borderId="22" xfId="0" applyNumberFormat="1" applyFont="1" applyBorder="1" applyAlignment="1" applyProtection="1">
      <alignment horizontal="left" vertical="center" wrapText="1"/>
      <protection locked="0"/>
    </xf>
    <xf numFmtId="0" fontId="81" fillId="0" borderId="22" xfId="1" applyFont="1" applyBorder="1" applyAlignment="1" applyProtection="1">
      <alignment horizontal="left" vertical="center" shrinkToFit="1"/>
      <protection locked="0"/>
    </xf>
    <xf numFmtId="0" fontId="71" fillId="0" borderId="0" xfId="0" applyFont="1" applyBorder="1" applyAlignment="1" applyProtection="1">
      <alignment horizontal="left" vertical="center" shrinkToFit="1"/>
      <protection locked="0"/>
    </xf>
    <xf numFmtId="0" fontId="71" fillId="0" borderId="11" xfId="0" applyFont="1" applyBorder="1" applyAlignment="1" applyProtection="1">
      <alignment horizontal="left" vertical="center" shrinkToFit="1"/>
      <protection locked="0"/>
    </xf>
    <xf numFmtId="0" fontId="16" fillId="2" borderId="29" xfId="0" applyFont="1" applyFill="1" applyBorder="1" applyAlignment="1" applyProtection="1">
      <alignment horizontal="left" vertical="center" wrapText="1"/>
    </xf>
    <xf numFmtId="0" fontId="16" fillId="2" borderId="40" xfId="0" applyFont="1" applyFill="1" applyBorder="1" applyAlignment="1" applyProtection="1">
      <alignment horizontal="left" vertical="center" wrapText="1"/>
    </xf>
    <xf numFmtId="0" fontId="16" fillId="2" borderId="55" xfId="0" applyFont="1" applyFill="1" applyBorder="1" applyAlignment="1" applyProtection="1">
      <alignment horizontal="left" vertical="center" wrapText="1"/>
    </xf>
    <xf numFmtId="49" fontId="36" fillId="2" borderId="0" xfId="0" applyNumberFormat="1" applyFont="1" applyFill="1" applyBorder="1" applyAlignment="1" applyProtection="1">
      <alignment horizontal="left" vertical="center" wrapText="1"/>
    </xf>
    <xf numFmtId="1" fontId="36" fillId="2" borderId="0" xfId="0" applyNumberFormat="1" applyFont="1" applyFill="1" applyBorder="1" applyAlignment="1" applyProtection="1">
      <alignment horizontal="right" vertical="center"/>
    </xf>
    <xf numFmtId="0" fontId="71" fillId="0" borderId="22" xfId="0" applyFont="1" applyBorder="1" applyAlignment="1" applyProtection="1">
      <alignment horizontal="left" vertical="center" wrapText="1"/>
      <protection locked="0"/>
    </xf>
    <xf numFmtId="0" fontId="71" fillId="0" borderId="0" xfId="0" applyFont="1" applyBorder="1" applyAlignment="1" applyProtection="1">
      <alignment horizontal="left" vertical="center" wrapText="1"/>
      <protection locked="0"/>
    </xf>
    <xf numFmtId="0" fontId="71" fillId="0" borderId="10" xfId="0" applyFont="1" applyBorder="1" applyAlignment="1" applyProtection="1">
      <alignment horizontal="left" vertical="center" wrapText="1"/>
      <protection locked="0"/>
    </xf>
    <xf numFmtId="0" fontId="71" fillId="0" borderId="46" xfId="0" applyFont="1" applyBorder="1" applyAlignment="1" applyProtection="1">
      <alignment horizontal="left" vertical="center" wrapText="1"/>
      <protection locked="0"/>
    </xf>
    <xf numFmtId="0" fontId="71" fillId="0" borderId="41" xfId="0" applyFont="1" applyBorder="1" applyAlignment="1" applyProtection="1">
      <alignment horizontal="left" vertical="center" wrapText="1"/>
      <protection locked="0"/>
    </xf>
    <xf numFmtId="0" fontId="71" fillId="0" borderId="55" xfId="0" applyFont="1" applyBorder="1" applyAlignment="1" applyProtection="1">
      <alignment horizontal="left" vertical="center" wrapText="1"/>
      <protection locked="0"/>
    </xf>
    <xf numFmtId="0" fontId="71" fillId="0" borderId="46" xfId="0" applyFont="1" applyBorder="1" applyAlignment="1" applyProtection="1">
      <alignment horizontal="center" vertical="center" wrapText="1"/>
      <protection locked="0"/>
    </xf>
    <xf numFmtId="0" fontId="71" fillId="0" borderId="41" xfId="0" applyFont="1" applyBorder="1" applyAlignment="1" applyProtection="1">
      <alignment horizontal="center" vertical="center" wrapText="1"/>
      <protection locked="0"/>
    </xf>
    <xf numFmtId="0" fontId="71" fillId="0" borderId="55" xfId="0" applyFont="1" applyBorder="1" applyAlignment="1" applyProtection="1">
      <alignment horizontal="center" vertical="center" wrapText="1"/>
      <protection locked="0"/>
    </xf>
    <xf numFmtId="0" fontId="16" fillId="2" borderId="24" xfId="0" applyFont="1" applyFill="1" applyBorder="1" applyAlignment="1" applyProtection="1">
      <alignment horizontal="left" vertical="center" wrapText="1"/>
    </xf>
    <xf numFmtId="0" fontId="23" fillId="0" borderId="5" xfId="0" applyFont="1" applyBorder="1" applyAlignment="1" applyProtection="1">
      <alignment vertical="top" wrapText="1"/>
    </xf>
    <xf numFmtId="0" fontId="23" fillId="0" borderId="30" xfId="0" quotePrefix="1" applyFont="1" applyBorder="1" applyAlignment="1" applyProtection="1">
      <alignment horizontal="left" vertical="top" wrapText="1"/>
    </xf>
    <xf numFmtId="0" fontId="23" fillId="0" borderId="12" xfId="0" quotePrefix="1" applyFont="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22" fillId="3" borderId="0" xfId="0" applyFont="1" applyFill="1" applyBorder="1" applyAlignment="1" applyProtection="1">
      <alignment horizontal="left" vertical="top" wrapText="1"/>
    </xf>
    <xf numFmtId="0" fontId="0" fillId="0" borderId="0" xfId="0" applyAlignment="1" applyProtection="1">
      <alignment horizontal="left"/>
    </xf>
    <xf numFmtId="0" fontId="0" fillId="0" borderId="43" xfId="0" applyBorder="1" applyAlignment="1" applyProtection="1">
      <alignment horizontal="left"/>
    </xf>
    <xf numFmtId="0" fontId="23" fillId="3" borderId="5" xfId="0" applyFont="1" applyFill="1" applyBorder="1" applyAlignment="1" applyProtection="1">
      <alignment horizontal="justify" vertical="top" wrapText="1"/>
    </xf>
    <xf numFmtId="0" fontId="25" fillId="0" borderId="5" xfId="0" applyFont="1" applyBorder="1" applyAlignment="1" applyProtection="1">
      <alignment horizontal="justify" vertical="top" wrapText="1"/>
    </xf>
    <xf numFmtId="0" fontId="23" fillId="6" borderId="5" xfId="0" applyFont="1" applyFill="1" applyBorder="1" applyAlignment="1" applyProtection="1">
      <alignment horizontal="justify" vertical="top" wrapText="1"/>
    </xf>
    <xf numFmtId="0" fontId="23" fillId="0" borderId="30" xfId="0" applyFont="1" applyFill="1" applyBorder="1" applyAlignment="1" applyProtection="1">
      <alignment horizontal="left" vertical="top" wrapText="1"/>
    </xf>
    <xf numFmtId="0" fontId="23" fillId="0" borderId="12" xfId="0" applyFont="1" applyFill="1" applyBorder="1" applyAlignment="1" applyProtection="1">
      <alignment horizontal="left" vertical="top" wrapText="1"/>
    </xf>
    <xf numFmtId="0" fontId="23" fillId="0" borderId="45" xfId="0" applyFont="1" applyFill="1" applyBorder="1" applyAlignment="1" applyProtection="1">
      <alignment horizontal="left" vertical="top" wrapText="1"/>
    </xf>
    <xf numFmtId="0" fontId="25" fillId="0" borderId="45" xfId="0" applyFont="1" applyBorder="1" applyAlignment="1" applyProtection="1">
      <alignment vertical="top" wrapText="1"/>
    </xf>
    <xf numFmtId="0" fontId="25" fillId="0" borderId="5" xfId="0" applyFont="1" applyBorder="1" applyAlignment="1" applyProtection="1">
      <alignment vertical="top" wrapText="1"/>
    </xf>
    <xf numFmtId="0" fontId="25" fillId="0" borderId="17" xfId="0" applyFont="1" applyBorder="1" applyAlignment="1">
      <alignment horizontal="left" wrapText="1"/>
    </xf>
    <xf numFmtId="0" fontId="25" fillId="0" borderId="18" xfId="0" applyFont="1" applyBorder="1" applyAlignment="1">
      <alignment horizontal="left" wrapText="1"/>
    </xf>
    <xf numFmtId="0" fontId="25" fillId="0" borderId="22" xfId="0" applyFont="1" applyBorder="1" applyAlignment="1">
      <alignment horizontal="left" wrapText="1"/>
    </xf>
    <xf numFmtId="0" fontId="25" fillId="0" borderId="11" xfId="0" applyFont="1" applyBorder="1" applyAlignment="1">
      <alignment horizontal="left" wrapText="1"/>
    </xf>
    <xf numFmtId="0" fontId="23" fillId="3" borderId="19" xfId="0" applyFont="1" applyFill="1" applyBorder="1" applyAlignment="1">
      <alignment horizontal="left" vertical="center" wrapText="1"/>
    </xf>
    <xf numFmtId="0" fontId="23" fillId="3" borderId="21" xfId="0" applyFont="1" applyFill="1" applyBorder="1" applyAlignment="1">
      <alignment horizontal="left" vertical="center" wrapText="1"/>
    </xf>
    <xf numFmtId="0" fontId="25" fillId="0" borderId="17" xfId="0" quotePrefix="1" applyFont="1" applyBorder="1" applyAlignment="1">
      <alignment horizontal="left" wrapText="1"/>
    </xf>
    <xf numFmtId="0" fontId="25" fillId="0" borderId="22" xfId="0" applyFont="1" applyBorder="1" applyAlignment="1">
      <alignment horizontal="left" vertical="center" wrapText="1"/>
    </xf>
    <xf numFmtId="0" fontId="25" fillId="0" borderId="11" xfId="0" applyFont="1" applyBorder="1" applyAlignment="1">
      <alignment horizontal="left" vertical="center" wrapText="1"/>
    </xf>
    <xf numFmtId="0" fontId="40" fillId="0" borderId="22" xfId="0" applyFont="1" applyBorder="1" applyAlignment="1">
      <alignment horizontal="left" wrapText="1"/>
    </xf>
    <xf numFmtId="0" fontId="40" fillId="0" borderId="11" xfId="0" applyFont="1" applyBorder="1" applyAlignment="1">
      <alignment horizontal="left" wrapText="1"/>
    </xf>
    <xf numFmtId="0" fontId="39" fillId="3" borderId="33" xfId="0" quotePrefix="1" applyFont="1" applyFill="1" applyBorder="1" applyAlignment="1">
      <alignment horizontal="left" vertical="center" wrapText="1"/>
    </xf>
    <xf numFmtId="0" fontId="39" fillId="3" borderId="38" xfId="0" applyFont="1" applyFill="1" applyBorder="1" applyAlignment="1">
      <alignment horizontal="left" vertical="center" wrapText="1"/>
    </xf>
    <xf numFmtId="0" fontId="36" fillId="0" borderId="22" xfId="0" applyFont="1" applyBorder="1" applyAlignment="1">
      <alignment horizontal="left" vertical="center" wrapText="1"/>
    </xf>
    <xf numFmtId="0" fontId="36" fillId="0" borderId="11"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3" borderId="0" xfId="0" applyFont="1" applyFill="1" applyAlignment="1">
      <alignment horizontal="right" wrapText="1"/>
    </xf>
    <xf numFmtId="0" fontId="25" fillId="0" borderId="22" xfId="0" applyFont="1" applyBorder="1" applyAlignment="1">
      <alignment horizontal="left" vertical="top" wrapText="1"/>
    </xf>
    <xf numFmtId="0" fontId="25" fillId="0" borderId="11" xfId="0" applyFont="1" applyBorder="1" applyAlignment="1">
      <alignment horizontal="left" vertical="top" wrapText="1"/>
    </xf>
    <xf numFmtId="0" fontId="25" fillId="0" borderId="22" xfId="0" applyFont="1" applyBorder="1" applyAlignment="1">
      <alignment vertical="top" wrapText="1"/>
    </xf>
    <xf numFmtId="0" fontId="25" fillId="0" borderId="11" xfId="0" applyFont="1" applyBorder="1" applyAlignment="1">
      <alignment vertical="top" wrapText="1"/>
    </xf>
    <xf numFmtId="0" fontId="41" fillId="3" borderId="19" xfId="0" quotePrefix="1" applyFont="1" applyFill="1" applyBorder="1" applyAlignment="1">
      <alignment horizontal="left" vertical="center" wrapText="1"/>
    </xf>
    <xf numFmtId="0" fontId="41" fillId="3" borderId="21" xfId="0" applyFont="1" applyFill="1" applyBorder="1" applyAlignment="1">
      <alignment horizontal="left" vertical="center" wrapText="1"/>
    </xf>
    <xf numFmtId="0" fontId="25" fillId="0" borderId="22" xfId="0" applyFont="1" applyBorder="1" applyAlignment="1">
      <alignment vertical="center" wrapText="1"/>
    </xf>
    <xf numFmtId="0" fontId="0" fillId="0" borderId="11" xfId="0" applyBorder="1" applyAlignment="1">
      <alignment vertical="center" wrapText="1"/>
    </xf>
    <xf numFmtId="0" fontId="25" fillId="0" borderId="22" xfId="0" quotePrefix="1" applyFont="1" applyBorder="1" applyAlignment="1">
      <alignment horizontal="left" wrapText="1"/>
    </xf>
    <xf numFmtId="0" fontId="4" fillId="2" borderId="17"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4" fillId="2" borderId="18" xfId="0" applyFont="1" applyFill="1" applyBorder="1" applyAlignment="1" applyProtection="1">
      <alignment horizontal="left" vertical="center"/>
    </xf>
    <xf numFmtId="0" fontId="79" fillId="8" borderId="27" xfId="0" applyNumberFormat="1" applyFont="1" applyFill="1" applyBorder="1" applyAlignment="1" applyProtection="1">
      <alignment horizontal="left" vertical="center" wrapText="1"/>
    </xf>
    <xf numFmtId="0" fontId="79" fillId="8" borderId="43" xfId="0" applyNumberFormat="1" applyFont="1" applyFill="1" applyBorder="1" applyAlignment="1" applyProtection="1">
      <alignment horizontal="left" vertical="center" wrapText="1"/>
    </xf>
    <xf numFmtId="0" fontId="79" fillId="8" borderId="28" xfId="0" applyNumberFormat="1" applyFont="1" applyFill="1" applyBorder="1" applyAlignment="1" applyProtection="1">
      <alignment horizontal="left" vertical="center" wrapText="1"/>
    </xf>
    <xf numFmtId="0" fontId="4" fillId="8" borderId="17" xfId="0" applyFont="1" applyFill="1" applyBorder="1" applyAlignment="1" applyProtection="1">
      <alignment horizontal="left" vertical="center"/>
    </xf>
    <xf numFmtId="0" fontId="4" fillId="8" borderId="15" xfId="0" applyFont="1" applyFill="1" applyBorder="1" applyAlignment="1" applyProtection="1">
      <alignment horizontal="left" vertical="center"/>
    </xf>
    <xf numFmtId="0" fontId="4" fillId="8" borderId="18" xfId="0" applyFont="1" applyFill="1" applyBorder="1" applyAlignment="1" applyProtection="1">
      <alignment horizontal="left" vertical="center"/>
    </xf>
    <xf numFmtId="49" fontId="4" fillId="2" borderId="17" xfId="0" applyNumberFormat="1" applyFont="1" applyFill="1" applyBorder="1" applyAlignment="1" applyProtection="1">
      <alignment horizontal="left" vertical="center" wrapText="1"/>
    </xf>
    <xf numFmtId="49" fontId="4" fillId="2" borderId="15" xfId="0" applyNumberFormat="1" applyFont="1" applyFill="1" applyBorder="1" applyAlignment="1" applyProtection="1">
      <alignment horizontal="left" vertical="center" wrapText="1"/>
    </xf>
    <xf numFmtId="49" fontId="79" fillId="2" borderId="27" xfId="0" applyNumberFormat="1" applyFont="1" applyFill="1" applyBorder="1" applyAlignment="1" applyProtection="1">
      <alignment horizontal="left" vertical="center" wrapText="1"/>
    </xf>
    <xf numFmtId="49" fontId="79" fillId="2" borderId="43" xfId="0" applyNumberFormat="1" applyFont="1" applyFill="1" applyBorder="1" applyAlignment="1" applyProtection="1">
      <alignment horizontal="left" vertical="center" wrapText="1"/>
    </xf>
    <xf numFmtId="0" fontId="76" fillId="9" borderId="1" xfId="0" applyFont="1" applyFill="1" applyBorder="1" applyAlignment="1" applyProtection="1">
      <alignment horizontal="left"/>
    </xf>
    <xf numFmtId="0" fontId="76" fillId="9" borderId="0" xfId="0" applyFont="1" applyFill="1" applyAlignment="1" applyProtection="1">
      <alignment horizontal="left"/>
    </xf>
    <xf numFmtId="0" fontId="4" fillId="2" borderId="6" xfId="0" quotePrefix="1" applyFont="1" applyFill="1" applyBorder="1" applyAlignment="1" applyProtection="1">
      <alignment horizontal="left" vertical="center" wrapText="1"/>
    </xf>
    <xf numFmtId="0" fontId="0" fillId="0" borderId="20" xfId="0" applyBorder="1"/>
    <xf numFmtId="0" fontId="0" fillId="0" borderId="21" xfId="0" applyBorder="1"/>
    <xf numFmtId="49" fontId="72" fillId="0" borderId="5" xfId="0" applyNumberFormat="1" applyFont="1" applyFill="1" applyBorder="1" applyAlignment="1" applyProtection="1">
      <alignment horizontal="left" shrinkToFit="1"/>
      <protection locked="0"/>
    </xf>
    <xf numFmtId="0" fontId="72" fillId="7" borderId="5" xfId="0" applyNumberFormat="1" applyFont="1" applyFill="1" applyBorder="1" applyAlignment="1" applyProtection="1">
      <alignment horizontal="center"/>
      <protection locked="0"/>
    </xf>
    <xf numFmtId="0" fontId="2" fillId="2" borderId="29"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1" fontId="7" fillId="0" borderId="0" xfId="0" applyNumberFormat="1" applyFont="1" applyBorder="1" applyAlignment="1" applyProtection="1">
      <alignment horizontal="center"/>
    </xf>
    <xf numFmtId="4" fontId="72" fillId="0" borderId="5" xfId="0" applyNumberFormat="1" applyFont="1" applyFill="1" applyBorder="1" applyAlignment="1" applyProtection="1">
      <alignment horizontal="center"/>
      <protection locked="0"/>
    </xf>
    <xf numFmtId="4" fontId="72" fillId="2" borderId="5" xfId="0" applyNumberFormat="1" applyFont="1" applyFill="1" applyBorder="1" applyAlignment="1" applyProtection="1">
      <alignment horizontal="center"/>
    </xf>
    <xf numFmtId="4" fontId="72" fillId="2" borderId="52" xfId="0" applyNumberFormat="1" applyFont="1" applyFill="1" applyBorder="1" applyAlignment="1" applyProtection="1">
      <alignment horizontal="center"/>
    </xf>
    <xf numFmtId="0" fontId="4" fillId="2" borderId="17" xfId="0" quotePrefix="1" applyNumberFormat="1" applyFont="1" applyFill="1" applyBorder="1" applyAlignment="1" applyProtection="1">
      <alignment horizontal="left" vertical="center" wrapText="1"/>
    </xf>
    <xf numFmtId="0" fontId="4" fillId="2" borderId="15" xfId="0" applyNumberFormat="1" applyFont="1" applyFill="1" applyBorder="1" applyAlignment="1" applyProtection="1">
      <alignment horizontal="left" vertical="center" wrapText="1"/>
    </xf>
    <xf numFmtId="0" fontId="4" fillId="2" borderId="16" xfId="0" applyNumberFormat="1"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165" fontId="10" fillId="2" borderId="5" xfId="0" applyNumberFormat="1" applyFont="1" applyFill="1" applyBorder="1" applyAlignment="1" applyProtection="1">
      <alignment horizontal="center"/>
    </xf>
    <xf numFmtId="0" fontId="4" fillId="2" borderId="19"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2" borderId="21" xfId="0" applyFont="1" applyFill="1" applyBorder="1" applyAlignment="1" applyProtection="1">
      <alignment horizontal="left" vertical="center" wrapText="1"/>
    </xf>
    <xf numFmtId="0" fontId="71" fillId="8" borderId="19" xfId="0" applyFont="1" applyFill="1" applyBorder="1" applyAlignment="1" applyProtection="1">
      <alignment horizontal="center" vertical="center"/>
    </xf>
    <xf numFmtId="0" fontId="71" fillId="8" borderId="20" xfId="0" applyFont="1" applyFill="1" applyBorder="1" applyAlignment="1" applyProtection="1">
      <alignment horizontal="center" vertical="center"/>
    </xf>
    <xf numFmtId="0" fontId="71" fillId="8" borderId="21" xfId="0" applyFont="1" applyFill="1" applyBorder="1" applyAlignment="1" applyProtection="1">
      <alignment horizontal="center" vertical="center"/>
    </xf>
    <xf numFmtId="0" fontId="4" fillId="2" borderId="15" xfId="0" applyFont="1" applyFill="1" applyBorder="1" applyAlignment="1" applyProtection="1">
      <alignment horizontal="left"/>
    </xf>
    <xf numFmtId="0" fontId="4" fillId="2" borderId="18" xfId="0" applyFont="1" applyFill="1" applyBorder="1" applyAlignment="1" applyProtection="1">
      <alignment horizontal="left"/>
    </xf>
    <xf numFmtId="0" fontId="79" fillId="2" borderId="27" xfId="0" applyFont="1" applyFill="1" applyBorder="1" applyAlignment="1" applyProtection="1">
      <alignment horizontal="left" vertical="center" wrapText="1"/>
    </xf>
    <xf numFmtId="0" fontId="79" fillId="2" borderId="43" xfId="0" applyFont="1" applyFill="1" applyBorder="1" applyAlignment="1" applyProtection="1">
      <alignment horizontal="left" vertical="center" wrapText="1"/>
    </xf>
    <xf numFmtId="0" fontId="79" fillId="2" borderId="28" xfId="0" applyFont="1" applyFill="1" applyBorder="1" applyAlignment="1" applyProtection="1">
      <alignment horizontal="left" vertical="center" wrapText="1"/>
    </xf>
    <xf numFmtId="0" fontId="4" fillId="2" borderId="17" xfId="0" applyFont="1" applyFill="1" applyBorder="1" applyAlignment="1" applyProtection="1">
      <alignment horizontal="left"/>
    </xf>
    <xf numFmtId="0" fontId="4" fillId="2" borderId="19"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72" fillId="0" borderId="59" xfId="0" applyFont="1" applyBorder="1" applyAlignment="1" applyProtection="1">
      <alignment horizontal="left" shrinkToFit="1"/>
      <protection locked="0"/>
    </xf>
    <xf numFmtId="0" fontId="72" fillId="0" borderId="43" xfId="0" applyFont="1" applyBorder="1" applyAlignment="1" applyProtection="1">
      <alignment horizontal="left" shrinkToFit="1"/>
      <protection locked="0"/>
    </xf>
    <xf numFmtId="0" fontId="72" fillId="0" borderId="42" xfId="0" applyFont="1" applyBorder="1" applyAlignment="1" applyProtection="1">
      <alignment horizontal="left" shrinkToFit="1"/>
      <protection locked="0"/>
    </xf>
    <xf numFmtId="14" fontId="71" fillId="8" borderId="19" xfId="0" applyNumberFormat="1" applyFont="1" applyFill="1" applyBorder="1" applyAlignment="1" applyProtection="1">
      <alignment horizontal="center" vertical="center"/>
    </xf>
    <xf numFmtId="14" fontId="71" fillId="8" borderId="20" xfId="0" applyNumberFormat="1" applyFont="1" applyFill="1" applyBorder="1" applyAlignment="1" applyProtection="1">
      <alignment horizontal="center" vertical="center"/>
    </xf>
    <xf numFmtId="14" fontId="71" fillId="8" borderId="21" xfId="0" applyNumberFormat="1" applyFont="1" applyFill="1" applyBorder="1" applyAlignment="1" applyProtection="1">
      <alignment horizontal="center" vertical="center"/>
    </xf>
    <xf numFmtId="0" fontId="0" fillId="2" borderId="1" xfId="0" applyFill="1" applyBorder="1" applyAlignment="1" applyProtection="1">
      <alignment horizontal="right" vertical="center"/>
    </xf>
    <xf numFmtId="0" fontId="0" fillId="2" borderId="40" xfId="0" applyFill="1" applyBorder="1" applyAlignment="1" applyProtection="1">
      <alignment horizontal="right" vertical="center"/>
    </xf>
    <xf numFmtId="0" fontId="4" fillId="2" borderId="17"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46" xfId="0" applyFont="1" applyFill="1" applyBorder="1" applyAlignment="1" applyProtection="1">
      <alignment horizontal="left" vertical="center" wrapText="1"/>
    </xf>
    <xf numFmtId="0" fontId="4" fillId="2" borderId="41" xfId="0" applyFont="1" applyFill="1" applyBorder="1" applyAlignment="1" applyProtection="1">
      <alignment horizontal="left" vertical="center" wrapText="1"/>
    </xf>
    <xf numFmtId="0" fontId="4" fillId="2" borderId="55" xfId="0" applyFont="1" applyFill="1" applyBorder="1" applyAlignment="1" applyProtection="1">
      <alignment horizontal="left" vertical="center" wrapText="1"/>
    </xf>
    <xf numFmtId="14" fontId="71" fillId="10" borderId="17" xfId="0" applyNumberFormat="1" applyFont="1" applyFill="1" applyBorder="1" applyAlignment="1" applyProtection="1">
      <alignment horizontal="center" vertical="center"/>
    </xf>
    <xf numFmtId="14" fontId="71" fillId="10" borderId="15" xfId="0" applyNumberFormat="1" applyFont="1" applyFill="1" applyBorder="1" applyAlignment="1" applyProtection="1">
      <alignment horizontal="center" vertical="center"/>
    </xf>
    <xf numFmtId="14" fontId="71" fillId="10" borderId="18" xfId="0" applyNumberFormat="1" applyFont="1" applyFill="1" applyBorder="1" applyAlignment="1" applyProtection="1">
      <alignment horizontal="center" vertical="center"/>
    </xf>
    <xf numFmtId="14" fontId="71" fillId="10" borderId="46" xfId="0" applyNumberFormat="1" applyFont="1" applyFill="1" applyBorder="1" applyAlignment="1" applyProtection="1">
      <alignment horizontal="center" vertical="center"/>
    </xf>
    <xf numFmtId="14" fontId="71" fillId="10" borderId="41" xfId="0" applyNumberFormat="1" applyFont="1" applyFill="1" applyBorder="1" applyAlignment="1" applyProtection="1">
      <alignment horizontal="center" vertical="center"/>
    </xf>
    <xf numFmtId="14" fontId="71" fillId="10" borderId="55" xfId="0" applyNumberFormat="1" applyFont="1" applyFill="1" applyBorder="1" applyAlignment="1" applyProtection="1">
      <alignment horizontal="center" vertical="center"/>
    </xf>
    <xf numFmtId="0" fontId="0" fillId="2" borderId="23" xfId="0" applyFill="1" applyBorder="1" applyAlignment="1" applyProtection="1">
      <alignment horizontal="right" vertical="center"/>
    </xf>
    <xf numFmtId="0" fontId="4" fillId="2" borderId="27" xfId="0" applyFont="1" applyFill="1" applyBorder="1" applyAlignment="1" applyProtection="1">
      <alignment horizontal="left" vertical="center" wrapText="1"/>
    </xf>
    <xf numFmtId="0" fontId="4" fillId="2" borderId="43" xfId="0" applyFont="1" applyFill="1" applyBorder="1" applyAlignment="1" applyProtection="1">
      <alignment horizontal="left" vertical="center" wrapText="1"/>
    </xf>
    <xf numFmtId="0" fontId="4" fillId="2" borderId="28" xfId="0" applyFont="1" applyFill="1" applyBorder="1" applyAlignment="1" applyProtection="1">
      <alignment horizontal="left" vertical="center" wrapText="1"/>
    </xf>
    <xf numFmtId="14" fontId="71" fillId="10" borderId="27" xfId="0" applyNumberFormat="1" applyFont="1" applyFill="1" applyBorder="1" applyAlignment="1" applyProtection="1">
      <alignment horizontal="center" vertical="center"/>
    </xf>
    <xf numFmtId="14" fontId="71" fillId="10" borderId="43" xfId="0" applyNumberFormat="1" applyFont="1" applyFill="1" applyBorder="1" applyAlignment="1" applyProtection="1">
      <alignment horizontal="center" vertical="center"/>
    </xf>
    <xf numFmtId="14" fontId="71" fillId="10" borderId="28" xfId="0" applyNumberFormat="1" applyFont="1" applyFill="1" applyBorder="1" applyAlignment="1" applyProtection="1">
      <alignment horizontal="center" vertical="center"/>
    </xf>
    <xf numFmtId="0" fontId="4" fillId="2" borderId="17" xfId="0" quotePrefix="1" applyFont="1" applyFill="1" applyBorder="1" applyAlignment="1" applyProtection="1">
      <alignment horizontal="left" wrapText="1"/>
    </xf>
    <xf numFmtId="0" fontId="4" fillId="2" borderId="15" xfId="0" applyFont="1" applyFill="1" applyBorder="1" applyAlignment="1" applyProtection="1">
      <alignment horizontal="left" wrapText="1"/>
    </xf>
    <xf numFmtId="0" fontId="4" fillId="2" borderId="18" xfId="0" applyFont="1" applyFill="1" applyBorder="1" applyAlignment="1" applyProtection="1">
      <alignment horizontal="left" wrapText="1"/>
    </xf>
    <xf numFmtId="0" fontId="4" fillId="0" borderId="5" xfId="0" applyFont="1" applyFill="1" applyBorder="1" applyAlignment="1" applyProtection="1">
      <alignment horizontal="left"/>
    </xf>
    <xf numFmtId="0" fontId="4" fillId="0" borderId="52" xfId="0" applyFont="1" applyFill="1" applyBorder="1" applyAlignment="1" applyProtection="1">
      <alignment horizontal="left"/>
    </xf>
    <xf numFmtId="0" fontId="4" fillId="0" borderId="34" xfId="0" applyFont="1" applyFill="1" applyBorder="1" applyAlignment="1" applyProtection="1">
      <alignment horizontal="left"/>
    </xf>
    <xf numFmtId="0" fontId="4" fillId="0" borderId="53" xfId="0" applyFont="1" applyFill="1" applyBorder="1" applyAlignment="1" applyProtection="1">
      <alignment horizontal="left"/>
    </xf>
    <xf numFmtId="0" fontId="4" fillId="2" borderId="16" xfId="0" applyFont="1" applyFill="1" applyBorder="1" applyAlignment="1" applyProtection="1">
      <alignment horizontal="left" vertical="center" wrapText="1"/>
    </xf>
    <xf numFmtId="0" fontId="4" fillId="2" borderId="42" xfId="0" applyFont="1" applyFill="1" applyBorder="1" applyAlignment="1" applyProtection="1">
      <alignment horizontal="left" vertical="center" wrapText="1"/>
    </xf>
    <xf numFmtId="14" fontId="71" fillId="0" borderId="5"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4" fillId="2" borderId="19" xfId="0" quotePrefix="1" applyFont="1" applyFill="1" applyBorder="1" applyAlignment="1" applyProtection="1">
      <alignment horizontal="left" vertical="center" wrapText="1"/>
    </xf>
    <xf numFmtId="0" fontId="4" fillId="2" borderId="20" xfId="0" quotePrefix="1" applyFont="1" applyFill="1" applyBorder="1" applyAlignment="1" applyProtection="1">
      <alignment horizontal="left" vertical="center" wrapText="1"/>
    </xf>
    <xf numFmtId="0" fontId="4" fillId="2" borderId="32" xfId="0" quotePrefix="1" applyFont="1" applyFill="1" applyBorder="1" applyAlignment="1" applyProtection="1">
      <alignment horizontal="left" vertical="center" wrapText="1"/>
    </xf>
    <xf numFmtId="166" fontId="71" fillId="0" borderId="21" xfId="0" applyNumberFormat="1" applyFont="1" applyFill="1" applyBorder="1" applyAlignment="1" applyProtection="1">
      <alignment horizontal="right" wrapText="1"/>
      <protection locked="0"/>
    </xf>
    <xf numFmtId="166" fontId="71" fillId="0" borderId="5" xfId="0" applyNumberFormat="1" applyFont="1" applyFill="1" applyBorder="1" applyAlignment="1" applyProtection="1">
      <alignment horizontal="right" wrapText="1"/>
      <protection locked="0"/>
    </xf>
    <xf numFmtId="166" fontId="71" fillId="0" borderId="52" xfId="0" applyNumberFormat="1" applyFont="1" applyFill="1" applyBorder="1" applyAlignment="1" applyProtection="1">
      <alignment horizontal="right" wrapText="1"/>
      <protection locked="0"/>
    </xf>
    <xf numFmtId="4" fontId="71" fillId="2" borderId="21" xfId="0" applyNumberFormat="1" applyFont="1" applyFill="1" applyBorder="1" applyAlignment="1" applyProtection="1">
      <alignment horizontal="right"/>
    </xf>
    <xf numFmtId="4" fontId="71" fillId="2" borderId="5" xfId="0" applyNumberFormat="1" applyFont="1" applyFill="1" applyBorder="1" applyAlignment="1" applyProtection="1">
      <alignment horizontal="right"/>
    </xf>
    <xf numFmtId="4" fontId="71" fillId="2" borderId="52" xfId="0" applyNumberFormat="1" applyFont="1" applyFill="1" applyBorder="1" applyAlignment="1" applyProtection="1">
      <alignment horizontal="right"/>
    </xf>
    <xf numFmtId="4" fontId="72" fillId="2" borderId="27" xfId="0" applyNumberFormat="1" applyFont="1" applyFill="1" applyBorder="1" applyAlignment="1" applyProtection="1">
      <alignment horizontal="right"/>
    </xf>
    <xf numFmtId="4" fontId="72" fillId="2" borderId="43" xfId="0" applyNumberFormat="1" applyFont="1" applyFill="1" applyBorder="1" applyAlignment="1" applyProtection="1">
      <alignment horizontal="right"/>
    </xf>
    <xf numFmtId="4" fontId="72" fillId="2" borderId="28" xfId="0" applyNumberFormat="1" applyFont="1" applyFill="1" applyBorder="1" applyAlignment="1" applyProtection="1">
      <alignment horizontal="right"/>
    </xf>
    <xf numFmtId="4" fontId="72" fillId="0" borderId="27" xfId="0" applyNumberFormat="1" applyFont="1" applyFill="1" applyBorder="1" applyAlignment="1" applyProtection="1">
      <alignment horizontal="center"/>
      <protection locked="0"/>
    </xf>
    <xf numFmtId="4" fontId="72" fillId="0" borderId="43" xfId="0" applyNumberFormat="1" applyFont="1" applyFill="1" applyBorder="1" applyAlignment="1" applyProtection="1">
      <alignment horizontal="center"/>
      <protection locked="0"/>
    </xf>
    <xf numFmtId="4" fontId="72" fillId="0" borderId="28" xfId="0" applyNumberFormat="1" applyFont="1" applyFill="1" applyBorder="1" applyAlignment="1" applyProtection="1">
      <alignment horizontal="center"/>
      <protection locked="0"/>
    </xf>
    <xf numFmtId="0" fontId="4" fillId="2" borderId="19" xfId="0" applyFont="1" applyFill="1" applyBorder="1" applyAlignment="1" applyProtection="1">
      <alignment horizontal="left" wrapText="1"/>
    </xf>
    <xf numFmtId="0" fontId="4" fillId="2" borderId="20" xfId="0" applyFont="1" applyFill="1" applyBorder="1" applyAlignment="1" applyProtection="1">
      <alignment horizontal="left" wrapText="1"/>
    </xf>
    <xf numFmtId="0" fontId="4" fillId="2" borderId="21" xfId="0" applyFont="1" applyFill="1" applyBorder="1" applyAlignment="1" applyProtection="1">
      <alignment horizontal="left" wrapText="1"/>
    </xf>
    <xf numFmtId="4" fontId="72" fillId="0" borderId="43" xfId="0" applyNumberFormat="1" applyFont="1" applyBorder="1" applyAlignment="1" applyProtection="1">
      <alignment horizontal="right"/>
      <protection locked="0"/>
    </xf>
    <xf numFmtId="4" fontId="72" fillId="0" borderId="42" xfId="0" applyNumberFormat="1" applyFont="1" applyBorder="1" applyAlignment="1" applyProtection="1">
      <alignment horizontal="right"/>
      <protection locked="0"/>
    </xf>
    <xf numFmtId="0" fontId="4" fillId="2" borderId="19" xfId="0" applyFont="1" applyFill="1" applyBorder="1" applyAlignment="1" applyProtection="1">
      <alignment horizontal="right" vertical="center"/>
    </xf>
    <xf numFmtId="0" fontId="4" fillId="2" borderId="20" xfId="0" applyFont="1" applyFill="1" applyBorder="1" applyAlignment="1" applyProtection="1">
      <alignment horizontal="right" vertical="center"/>
    </xf>
    <xf numFmtId="0" fontId="4" fillId="2" borderId="21" xfId="0" applyFont="1" applyFill="1" applyBorder="1" applyAlignment="1" applyProtection="1">
      <alignment horizontal="right" vertical="center"/>
    </xf>
    <xf numFmtId="0" fontId="82" fillId="0" borderId="19" xfId="0" applyFont="1" applyFill="1" applyBorder="1" applyAlignment="1" applyProtection="1">
      <alignment horizontal="center" vertical="center"/>
      <protection locked="0"/>
    </xf>
    <xf numFmtId="0" fontId="82" fillId="0" borderId="21" xfId="0" applyFont="1" applyFill="1" applyBorder="1" applyAlignment="1" applyProtection="1">
      <alignment horizontal="center" vertical="center"/>
      <protection locked="0"/>
    </xf>
    <xf numFmtId="4" fontId="71" fillId="2" borderId="19" xfId="0" applyNumberFormat="1" applyFont="1" applyFill="1" applyBorder="1" applyAlignment="1" applyProtection="1">
      <alignment horizontal="right"/>
    </xf>
    <xf numFmtId="4" fontId="71" fillId="2" borderId="20" xfId="0" applyNumberFormat="1" applyFont="1" applyFill="1" applyBorder="1" applyAlignment="1" applyProtection="1">
      <alignment horizontal="right"/>
    </xf>
    <xf numFmtId="4" fontId="71" fillId="2" borderId="32" xfId="0" applyNumberFormat="1" applyFont="1" applyFill="1" applyBorder="1" applyAlignment="1" applyProtection="1">
      <alignment horizontal="right"/>
    </xf>
    <xf numFmtId="0" fontId="4" fillId="2" borderId="5" xfId="0" applyFont="1" applyFill="1" applyBorder="1" applyAlignment="1" applyProtection="1">
      <alignment horizontal="left" vertical="center" wrapText="1"/>
    </xf>
    <xf numFmtId="0" fontId="72" fillId="0" borderId="4" xfId="0" applyFont="1" applyBorder="1" applyAlignment="1" applyProtection="1">
      <alignment horizontal="left"/>
      <protection locked="0"/>
    </xf>
    <xf numFmtId="0" fontId="72" fillId="0" borderId="5" xfId="0" applyFont="1" applyBorder="1" applyAlignment="1" applyProtection="1">
      <alignment horizontal="left"/>
      <protection locked="0"/>
    </xf>
    <xf numFmtId="0" fontId="72" fillId="0" borderId="6" xfId="0" applyFont="1" applyFill="1" applyBorder="1" applyAlignment="1" applyProtection="1">
      <alignment horizontal="left" shrinkToFit="1"/>
      <protection locked="0"/>
    </xf>
    <xf numFmtId="0" fontId="72" fillId="0" borderId="20" xfId="0" applyFont="1" applyFill="1" applyBorder="1" applyAlignment="1" applyProtection="1">
      <alignment horizontal="left" shrinkToFit="1"/>
      <protection locked="0"/>
    </xf>
    <xf numFmtId="0" fontId="72" fillId="0" borderId="21" xfId="0" applyFont="1" applyFill="1" applyBorder="1" applyAlignment="1" applyProtection="1">
      <alignment horizontal="left" shrinkToFit="1"/>
      <protection locked="0"/>
    </xf>
    <xf numFmtId="0" fontId="5" fillId="2" borderId="15" xfId="0" applyFont="1" applyFill="1" applyBorder="1" applyAlignment="1" applyProtection="1">
      <alignment horizontal="left"/>
    </xf>
    <xf numFmtId="0" fontId="5" fillId="2" borderId="16" xfId="0" applyFont="1" applyFill="1" applyBorder="1" applyAlignment="1" applyProtection="1">
      <alignment horizontal="left"/>
    </xf>
    <xf numFmtId="2" fontId="72" fillId="0" borderId="30" xfId="0" applyNumberFormat="1" applyFont="1" applyFill="1" applyBorder="1" applyAlignment="1" applyProtection="1">
      <alignment horizontal="right"/>
      <protection locked="0"/>
    </xf>
    <xf numFmtId="2" fontId="72" fillId="0" borderId="56" xfId="0" applyNumberFormat="1" applyFont="1" applyFill="1" applyBorder="1" applyAlignment="1" applyProtection="1">
      <alignment horizontal="right"/>
      <protection locked="0"/>
    </xf>
    <xf numFmtId="0" fontId="4" fillId="2" borderId="14" xfId="0" applyFont="1" applyFill="1" applyBorder="1" applyAlignment="1" applyProtection="1">
      <alignment horizontal="left" vertical="center" wrapText="1"/>
    </xf>
    <xf numFmtId="0" fontId="4" fillId="2" borderId="59" xfId="0" applyFont="1" applyFill="1" applyBorder="1" applyAlignment="1" applyProtection="1">
      <alignment horizontal="left" vertical="center" wrapText="1"/>
    </xf>
    <xf numFmtId="49" fontId="72" fillId="0" borderId="19" xfId="0" applyNumberFormat="1" applyFont="1" applyBorder="1" applyAlignment="1" applyProtection="1">
      <alignment horizontal="left" shrinkToFit="1"/>
      <protection locked="0"/>
    </xf>
    <xf numFmtId="49" fontId="72" fillId="0" borderId="20" xfId="0" applyNumberFormat="1" applyFont="1" applyBorder="1" applyAlignment="1" applyProtection="1">
      <alignment horizontal="left" shrinkToFit="1"/>
      <protection locked="0"/>
    </xf>
    <xf numFmtId="49" fontId="72" fillId="0" borderId="32" xfId="0" applyNumberFormat="1" applyFont="1" applyBorder="1" applyAlignment="1" applyProtection="1">
      <alignment horizontal="left" shrinkToFit="1"/>
      <protection locked="0"/>
    </xf>
    <xf numFmtId="0" fontId="4" fillId="2" borderId="14" xfId="0" applyFont="1" applyFill="1" applyBorder="1" applyAlignment="1" applyProtection="1">
      <alignment horizontal="left"/>
    </xf>
    <xf numFmtId="0" fontId="4" fillId="2" borderId="4" xfId="0" applyFont="1" applyFill="1" applyBorder="1" applyAlignment="1" applyProtection="1">
      <alignment horizontal="left" vertical="center" wrapText="1"/>
    </xf>
    <xf numFmtId="0" fontId="4" fillId="2" borderId="30"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52" xfId="0" applyFont="1" applyFill="1" applyBorder="1" applyAlignment="1" applyProtection="1">
      <alignment horizontal="left" vertical="center" wrapText="1"/>
    </xf>
    <xf numFmtId="2" fontId="72" fillId="0" borderId="5" xfId="0" applyNumberFormat="1" applyFont="1" applyFill="1" applyBorder="1" applyAlignment="1" applyProtection="1">
      <alignment horizontal="right"/>
      <protection locked="0"/>
    </xf>
    <xf numFmtId="2" fontId="72" fillId="0" borderId="52" xfId="0" applyNumberFormat="1" applyFont="1" applyFill="1" applyBorder="1" applyAlignment="1" applyProtection="1">
      <alignment horizontal="right"/>
      <protection locked="0"/>
    </xf>
    <xf numFmtId="0" fontId="4" fillId="2" borderId="20" xfId="0" applyFont="1" applyFill="1" applyBorder="1" applyAlignment="1" applyProtection="1">
      <alignment horizontal="center" wrapText="1"/>
    </xf>
    <xf numFmtId="0" fontId="4" fillId="2" borderId="32" xfId="0" applyFont="1" applyFill="1" applyBorder="1" applyAlignment="1" applyProtection="1">
      <alignment horizontal="center" wrapText="1"/>
    </xf>
    <xf numFmtId="49" fontId="72" fillId="0" borderId="19" xfId="0" applyNumberFormat="1" applyFont="1" applyFill="1" applyBorder="1" applyAlignment="1" applyProtection="1">
      <alignment shrinkToFit="1"/>
      <protection locked="0"/>
    </xf>
    <xf numFmtId="49" fontId="72" fillId="0" borderId="20" xfId="0" applyNumberFormat="1" applyFont="1" applyFill="1" applyBorder="1" applyAlignment="1" applyProtection="1">
      <alignment shrinkToFit="1"/>
      <protection locked="0"/>
    </xf>
    <xf numFmtId="49" fontId="72" fillId="0" borderId="21" xfId="0" applyNumberFormat="1" applyFont="1" applyFill="1" applyBorder="1" applyAlignment="1" applyProtection="1">
      <alignment shrinkToFit="1"/>
      <protection locked="0"/>
    </xf>
    <xf numFmtId="49" fontId="72" fillId="0" borderId="17" xfId="0" applyNumberFormat="1" applyFont="1" applyFill="1" applyBorder="1" applyAlignment="1" applyProtection="1">
      <alignment shrinkToFit="1"/>
      <protection locked="0"/>
    </xf>
    <xf numFmtId="49" fontId="72" fillId="0" borderId="15" xfId="0" applyNumberFormat="1" applyFont="1" applyFill="1" applyBorder="1" applyAlignment="1" applyProtection="1">
      <alignment shrinkToFit="1"/>
      <protection locked="0"/>
    </xf>
    <xf numFmtId="49" fontId="72" fillId="0" borderId="18" xfId="0" applyNumberFormat="1" applyFont="1" applyFill="1" applyBorder="1" applyAlignment="1" applyProtection="1">
      <alignment shrinkToFit="1"/>
      <protection locked="0"/>
    </xf>
    <xf numFmtId="0" fontId="4" fillId="2" borderId="6" xfId="0" applyFont="1" applyFill="1" applyBorder="1" applyAlignment="1" applyProtection="1">
      <alignment horizontal="left" vertical="center"/>
    </xf>
    <xf numFmtId="14" fontId="72" fillId="0" borderId="59" xfId="0" applyNumberFormat="1" applyFont="1" applyBorder="1" applyAlignment="1" applyProtection="1">
      <alignment shrinkToFit="1"/>
      <protection locked="0"/>
    </xf>
    <xf numFmtId="0" fontId="72" fillId="0" borderId="43" xfId="0" applyFont="1" applyBorder="1" applyAlignment="1" applyProtection="1">
      <alignment shrinkToFit="1"/>
      <protection locked="0"/>
    </xf>
    <xf numFmtId="0" fontId="72" fillId="0" borderId="28" xfId="0" applyFont="1" applyBorder="1" applyAlignment="1" applyProtection="1">
      <alignment shrinkToFit="1"/>
      <protection locked="0"/>
    </xf>
    <xf numFmtId="0" fontId="72" fillId="0" borderId="22" xfId="0" applyFont="1" applyBorder="1" applyAlignment="1" applyProtection="1">
      <protection locked="0"/>
    </xf>
    <xf numFmtId="0" fontId="72" fillId="0" borderId="0" xfId="0" applyFont="1" applyBorder="1" applyAlignment="1" applyProtection="1">
      <protection locked="0"/>
    </xf>
    <xf numFmtId="0" fontId="72" fillId="0" borderId="43" xfId="0" applyFont="1" applyBorder="1" applyAlignment="1" applyProtection="1">
      <protection locked="0"/>
    </xf>
    <xf numFmtId="0" fontId="72" fillId="0" borderId="42" xfId="0" applyFont="1" applyBorder="1" applyAlignment="1" applyProtection="1">
      <protection locked="0"/>
    </xf>
    <xf numFmtId="0" fontId="0" fillId="2" borderId="4" xfId="0" applyFill="1" applyBorder="1" applyAlignment="1" applyProtection="1">
      <alignment horizontal="left" wrapText="1"/>
    </xf>
    <xf numFmtId="0" fontId="0" fillId="2" borderId="6" xfId="0" applyFill="1" applyBorder="1" applyAlignment="1" applyProtection="1">
      <alignment horizontal="left" wrapText="1"/>
    </xf>
    <xf numFmtId="0" fontId="5" fillId="2" borderId="19" xfId="0" applyFont="1" applyFill="1" applyBorder="1" applyAlignment="1" applyProtection="1">
      <alignment horizontal="left" vertical="top" wrapText="1"/>
    </xf>
    <xf numFmtId="0" fontId="4" fillId="2" borderId="19" xfId="0" quotePrefix="1" applyFont="1" applyFill="1" applyBorder="1" applyAlignment="1" applyProtection="1">
      <alignment horizontal="left"/>
    </xf>
    <xf numFmtId="0" fontId="4" fillId="2" borderId="20" xfId="0" applyFont="1" applyFill="1" applyBorder="1" applyAlignment="1" applyProtection="1">
      <alignment horizontal="left"/>
    </xf>
    <xf numFmtId="0" fontId="4" fillId="2" borderId="21"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52" xfId="0" applyFont="1" applyFill="1" applyBorder="1" applyAlignment="1" applyProtection="1">
      <alignment horizontal="left"/>
    </xf>
    <xf numFmtId="0" fontId="4" fillId="2" borderId="5" xfId="0" quotePrefix="1" applyFont="1" applyFill="1" applyBorder="1" applyAlignment="1" applyProtection="1">
      <alignment horizontal="left"/>
    </xf>
    <xf numFmtId="49" fontId="72" fillId="0" borderId="59" xfId="0" applyNumberFormat="1" applyFont="1" applyBorder="1" applyAlignment="1" applyProtection="1">
      <alignment horizontal="left" vertical="center"/>
      <protection locked="0"/>
    </xf>
    <xf numFmtId="49" fontId="72" fillId="0" borderId="43" xfId="0" applyNumberFormat="1" applyFont="1" applyBorder="1" applyAlignment="1" applyProtection="1">
      <alignment horizontal="left" vertical="center"/>
      <protection locked="0"/>
    </xf>
    <xf numFmtId="49" fontId="72" fillId="0" borderId="42" xfId="0" applyNumberFormat="1" applyFont="1" applyBorder="1" applyAlignment="1" applyProtection="1">
      <alignment horizontal="left" vertical="center"/>
      <protection locked="0"/>
    </xf>
    <xf numFmtId="0" fontId="4" fillId="2" borderId="14" xfId="0" quotePrefix="1" applyNumberFormat="1" applyFont="1" applyFill="1" applyBorder="1" applyAlignment="1" applyProtection="1">
      <alignment horizontal="left" vertical="center" wrapText="1"/>
    </xf>
    <xf numFmtId="0" fontId="4" fillId="2" borderId="18" xfId="0" applyNumberFormat="1" applyFont="1" applyFill="1" applyBorder="1" applyAlignment="1" applyProtection="1">
      <alignment horizontal="left" vertical="center" wrapText="1"/>
    </xf>
    <xf numFmtId="0" fontId="5" fillId="2" borderId="4" xfId="0" quotePrefix="1" applyFont="1" applyFill="1" applyBorder="1" applyAlignment="1" applyProtection="1">
      <alignment horizontal="left" vertical="center" wrapText="1"/>
    </xf>
    <xf numFmtId="0" fontId="72" fillId="0" borderId="59" xfId="0" applyFont="1" applyBorder="1" applyAlignment="1" applyProtection="1">
      <alignment horizontal="left" vertical="center" shrinkToFit="1"/>
      <protection locked="0"/>
    </xf>
    <xf numFmtId="0" fontId="72" fillId="0" borderId="43" xfId="0" applyFont="1" applyBorder="1" applyAlignment="1" applyProtection="1">
      <alignment horizontal="left" vertical="center" shrinkToFit="1"/>
      <protection locked="0"/>
    </xf>
    <xf numFmtId="0" fontId="72" fillId="0" borderId="42" xfId="0" applyFont="1" applyBorder="1" applyAlignment="1" applyProtection="1">
      <alignment horizontal="left" vertical="center" shrinkToFit="1"/>
      <protection locked="0"/>
    </xf>
    <xf numFmtId="49" fontId="72" fillId="0" borderId="59" xfId="0" applyNumberFormat="1" applyFont="1" applyFill="1" applyBorder="1" applyAlignment="1" applyProtection="1">
      <alignment horizontal="left" vertical="center" wrapText="1"/>
    </xf>
    <xf numFmtId="49" fontId="72" fillId="0" borderId="43" xfId="0" applyNumberFormat="1" applyFont="1" applyFill="1" applyBorder="1" applyAlignment="1" applyProtection="1">
      <alignment horizontal="left" vertical="center" wrapText="1"/>
    </xf>
    <xf numFmtId="49" fontId="72" fillId="0" borderId="28" xfId="0" applyNumberFormat="1" applyFont="1" applyFill="1" applyBorder="1" applyAlignment="1" applyProtection="1">
      <alignment horizontal="left" vertical="center" wrapText="1"/>
    </xf>
    <xf numFmtId="49" fontId="72" fillId="0" borderId="27" xfId="0" applyNumberFormat="1" applyFont="1" applyFill="1" applyBorder="1" applyAlignment="1" applyProtection="1">
      <alignment horizontal="left" vertical="center" wrapText="1"/>
    </xf>
    <xf numFmtId="49" fontId="72" fillId="0" borderId="59" xfId="0" applyNumberFormat="1" applyFont="1" applyBorder="1" applyAlignment="1" applyProtection="1">
      <alignment horizontal="left" vertical="top" wrapText="1"/>
      <protection locked="0"/>
    </xf>
    <xf numFmtId="49" fontId="72" fillId="0" borderId="43" xfId="0" applyNumberFormat="1" applyFont="1" applyBorder="1" applyAlignment="1" applyProtection="1">
      <alignment horizontal="left" vertical="top" wrapText="1"/>
      <protection locked="0"/>
    </xf>
    <xf numFmtId="49" fontId="72" fillId="0" borderId="42" xfId="0" applyNumberFormat="1" applyFont="1" applyBorder="1" applyAlignment="1" applyProtection="1">
      <alignment horizontal="left" vertical="top" wrapText="1"/>
      <protection locked="0"/>
    </xf>
    <xf numFmtId="49" fontId="72" fillId="0" borderId="42" xfId="0" applyNumberFormat="1" applyFont="1" applyFill="1" applyBorder="1" applyAlignment="1" applyProtection="1">
      <alignment horizontal="left" vertical="center" wrapText="1"/>
    </xf>
    <xf numFmtId="0" fontId="72" fillId="0" borderId="59" xfId="0" quotePrefix="1" applyFont="1" applyBorder="1" applyAlignment="1" applyProtection="1">
      <alignment horizontal="left" vertical="center"/>
      <protection locked="0"/>
    </xf>
    <xf numFmtId="0" fontId="72" fillId="0" borderId="43" xfId="0" applyFont="1" applyBorder="1" applyAlignment="1" applyProtection="1">
      <alignment horizontal="left" vertical="center"/>
      <protection locked="0"/>
    </xf>
    <xf numFmtId="0" fontId="72" fillId="0" borderId="28" xfId="0" applyFont="1" applyBorder="1" applyAlignment="1" applyProtection="1">
      <alignment horizontal="left" vertical="center"/>
      <protection locked="0"/>
    </xf>
    <xf numFmtId="0" fontId="72" fillId="0" borderId="27" xfId="0" applyFont="1" applyFill="1" applyBorder="1" applyAlignment="1" applyProtection="1">
      <alignment horizontal="left" vertical="center"/>
    </xf>
    <xf numFmtId="0" fontId="72" fillId="0" borderId="43" xfId="0" applyFont="1" applyFill="1" applyBorder="1" applyAlignment="1" applyProtection="1">
      <alignment horizontal="left" vertical="center"/>
    </xf>
    <xf numFmtId="0" fontId="72" fillId="0" borderId="42" xfId="0" applyFont="1" applyFill="1" applyBorder="1" applyAlignment="1" applyProtection="1">
      <alignment horizontal="left" vertical="center"/>
    </xf>
    <xf numFmtId="14" fontId="72" fillId="0" borderId="30" xfId="0" applyNumberFormat="1" applyFont="1" applyBorder="1" applyAlignment="1" applyProtection="1">
      <alignment horizontal="left" vertical="center" wrapText="1"/>
      <protection locked="0"/>
    </xf>
    <xf numFmtId="0" fontId="72" fillId="0" borderId="30" xfId="0" applyFont="1" applyBorder="1" applyAlignment="1" applyProtection="1">
      <alignment horizontal="left" vertical="center" wrapText="1"/>
      <protection locked="0"/>
    </xf>
    <xf numFmtId="0" fontId="4" fillId="2" borderId="16" xfId="0" applyFont="1" applyFill="1" applyBorder="1" applyAlignment="1" applyProtection="1">
      <alignment horizontal="left"/>
    </xf>
    <xf numFmtId="14" fontId="72" fillId="2" borderId="30" xfId="0" applyNumberFormat="1" applyFont="1" applyFill="1" applyBorder="1" applyAlignment="1" applyProtection="1">
      <alignment horizontal="left" vertical="center" wrapText="1"/>
    </xf>
    <xf numFmtId="0" fontId="72" fillId="2" borderId="30" xfId="0" applyFont="1" applyFill="1" applyBorder="1" applyAlignment="1" applyProtection="1">
      <alignment horizontal="left" vertical="center" wrapText="1"/>
    </xf>
    <xf numFmtId="164" fontId="72" fillId="0" borderId="30" xfId="0" applyNumberFormat="1" applyFont="1" applyBorder="1" applyAlignment="1" applyProtection="1">
      <alignment horizontal="left" vertical="center" wrapText="1"/>
      <protection locked="0"/>
    </xf>
    <xf numFmtId="164" fontId="72" fillId="0" borderId="56" xfId="0" applyNumberFormat="1" applyFont="1" applyBorder="1" applyAlignment="1" applyProtection="1">
      <alignment horizontal="left" vertical="center" wrapText="1"/>
      <protection locked="0"/>
    </xf>
    <xf numFmtId="14" fontId="72" fillId="2" borderId="17" xfId="0" applyNumberFormat="1" applyFont="1" applyFill="1" applyBorder="1" applyAlignment="1" applyProtection="1">
      <alignment horizontal="left" vertical="center" wrapText="1"/>
    </xf>
    <xf numFmtId="0" fontId="72" fillId="2" borderId="15" xfId="0" applyFont="1" applyFill="1" applyBorder="1" applyAlignment="1" applyProtection="1">
      <alignment horizontal="left" vertical="center" wrapText="1"/>
    </xf>
    <xf numFmtId="0" fontId="72" fillId="2" borderId="18" xfId="0" applyFont="1" applyFill="1" applyBorder="1" applyAlignment="1" applyProtection="1">
      <alignment horizontal="left" vertical="center" wrapText="1"/>
    </xf>
    <xf numFmtId="0" fontId="83" fillId="0" borderId="60" xfId="0" quotePrefix="1" applyFont="1" applyFill="1" applyBorder="1" applyAlignment="1" applyProtection="1">
      <alignment horizontal="left" vertical="center"/>
      <protection locked="0"/>
    </xf>
    <xf numFmtId="0" fontId="83" fillId="0" borderId="8" xfId="0" applyFont="1" applyFill="1" applyBorder="1" applyAlignment="1" applyProtection="1">
      <alignment horizontal="left" vertical="center"/>
      <protection locked="0"/>
    </xf>
    <xf numFmtId="0" fontId="83" fillId="0" borderId="61" xfId="0" applyFont="1" applyFill="1" applyBorder="1" applyAlignment="1" applyProtection="1">
      <alignment horizontal="left" vertical="center"/>
      <protection locked="0"/>
    </xf>
    <xf numFmtId="0" fontId="79" fillId="2" borderId="59" xfId="0" applyNumberFormat="1" applyFont="1" applyFill="1" applyBorder="1" applyAlignment="1" applyProtection="1">
      <alignment horizontal="left" vertical="center" wrapText="1"/>
    </xf>
    <xf numFmtId="0" fontId="79" fillId="2" borderId="43" xfId="0" applyNumberFormat="1" applyFont="1" applyFill="1" applyBorder="1" applyAlignment="1" applyProtection="1">
      <alignment horizontal="left" vertical="center" wrapText="1"/>
    </xf>
    <xf numFmtId="0" fontId="79" fillId="2" borderId="27" xfId="0" applyNumberFormat="1" applyFont="1" applyFill="1" applyBorder="1" applyAlignment="1" applyProtection="1">
      <alignment horizontal="left" vertical="center" wrapText="1"/>
    </xf>
    <xf numFmtId="0" fontId="4" fillId="2" borderId="17" xfId="0" applyNumberFormat="1" applyFont="1" applyFill="1" applyBorder="1" applyAlignment="1" applyProtection="1">
      <alignment horizontal="left" vertical="center" wrapText="1"/>
    </xf>
    <xf numFmtId="0" fontId="4" fillId="2" borderId="14"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left"/>
    </xf>
    <xf numFmtId="0" fontId="4" fillId="2" borderId="0" xfId="0" applyFont="1" applyFill="1" applyBorder="1" applyAlignment="1" applyProtection="1">
      <alignment horizontal="left"/>
    </xf>
    <xf numFmtId="0" fontId="66" fillId="2" borderId="22" xfId="0" applyFont="1" applyFill="1" applyBorder="1" applyAlignment="1" applyProtection="1">
      <alignment horizontal="left"/>
    </xf>
    <xf numFmtId="0" fontId="66" fillId="2" borderId="0" xfId="0" applyFont="1" applyFill="1" applyBorder="1" applyAlignment="1" applyProtection="1">
      <alignment horizontal="left"/>
    </xf>
    <xf numFmtId="0" fontId="4" fillId="8" borderId="17" xfId="0" applyNumberFormat="1" applyFont="1" applyFill="1" applyBorder="1" applyAlignment="1" applyProtection="1">
      <alignment horizontal="left" vertical="center" wrapText="1"/>
    </xf>
    <xf numFmtId="0" fontId="4" fillId="8" borderId="15" xfId="0" applyNumberFormat="1" applyFont="1" applyFill="1" applyBorder="1" applyAlignment="1" applyProtection="1">
      <alignment horizontal="left" vertical="center" wrapText="1"/>
    </xf>
    <xf numFmtId="0" fontId="4" fillId="8" borderId="16" xfId="0" applyNumberFormat="1" applyFont="1" applyFill="1" applyBorder="1" applyAlignment="1" applyProtection="1">
      <alignment horizontal="left" vertical="center" wrapText="1"/>
    </xf>
    <xf numFmtId="0" fontId="79" fillId="8" borderId="42" xfId="0" applyNumberFormat="1" applyFont="1" applyFill="1" applyBorder="1" applyAlignment="1" applyProtection="1">
      <alignment horizontal="left" vertical="center" wrapText="1"/>
    </xf>
    <xf numFmtId="0" fontId="79" fillId="2" borderId="27" xfId="0" applyFont="1" applyFill="1" applyBorder="1" applyAlignment="1" applyProtection="1">
      <alignment horizontal="left" vertical="center"/>
    </xf>
    <xf numFmtId="0" fontId="79" fillId="2" borderId="43" xfId="0" applyFont="1" applyFill="1" applyBorder="1" applyAlignment="1" applyProtection="1">
      <alignment horizontal="left" vertical="center"/>
    </xf>
    <xf numFmtId="0" fontId="79" fillId="2" borderId="28" xfId="0" applyFont="1" applyFill="1" applyBorder="1" applyAlignment="1" applyProtection="1">
      <alignment horizontal="left" vertical="center"/>
    </xf>
    <xf numFmtId="0" fontId="79" fillId="0" borderId="43" xfId="0" applyFont="1" applyBorder="1" applyAlignment="1" applyProtection="1">
      <alignment vertical="center" wrapText="1"/>
    </xf>
    <xf numFmtId="0" fontId="79" fillId="0" borderId="28" xfId="0" applyFont="1" applyBorder="1" applyAlignment="1" applyProtection="1">
      <alignment vertical="center" wrapText="1"/>
    </xf>
    <xf numFmtId="0" fontId="79" fillId="2" borderId="42" xfId="0" applyFont="1" applyFill="1" applyBorder="1" applyAlignment="1" applyProtection="1">
      <alignment horizontal="left" vertical="center" wrapText="1"/>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11" xfId="0" applyFont="1" applyFill="1" applyBorder="1" applyAlignment="1" applyProtection="1">
      <alignment horizontal="left"/>
    </xf>
    <xf numFmtId="0" fontId="4" fillId="2" borderId="22" xfId="0" applyFont="1" applyFill="1" applyBorder="1" applyAlignment="1" applyProtection="1">
      <alignment horizontal="left"/>
    </xf>
    <xf numFmtId="0" fontId="79" fillId="2" borderId="59" xfId="0" applyFont="1" applyFill="1" applyBorder="1" applyAlignment="1" applyProtection="1">
      <alignment horizontal="left" vertical="center" wrapText="1"/>
    </xf>
    <xf numFmtId="0" fontId="3" fillId="9" borderId="0" xfId="0" applyFont="1" applyFill="1" applyAlignment="1" applyProtection="1">
      <alignment horizontal="left"/>
    </xf>
    <xf numFmtId="0" fontId="3" fillId="9" borderId="1" xfId="0" applyFont="1" applyFill="1" applyBorder="1" applyAlignment="1" applyProtection="1">
      <alignment horizontal="right"/>
    </xf>
    <xf numFmtId="0" fontId="3" fillId="9" borderId="0" xfId="0" applyFont="1" applyFill="1" applyBorder="1" applyAlignment="1" applyProtection="1">
      <alignment horizontal="right"/>
    </xf>
    <xf numFmtId="0" fontId="75" fillId="2" borderId="27" xfId="0" applyFont="1" applyFill="1" applyBorder="1" applyAlignment="1" applyProtection="1">
      <alignment horizontal="left" vertical="center" wrapText="1"/>
    </xf>
    <xf numFmtId="0" fontId="75" fillId="2" borderId="43" xfId="0" applyFont="1" applyFill="1" applyBorder="1" applyAlignment="1" applyProtection="1">
      <alignment horizontal="left" vertical="center" wrapText="1"/>
    </xf>
    <xf numFmtId="0" fontId="75" fillId="2" borderId="28" xfId="0" applyFont="1" applyFill="1" applyBorder="1" applyAlignment="1" applyProtection="1">
      <alignment horizontal="left" vertical="center" wrapText="1"/>
    </xf>
    <xf numFmtId="0" fontId="72" fillId="0" borderId="2" xfId="0" applyFont="1" applyBorder="1" applyAlignment="1" applyProtection="1">
      <alignment horizontal="left" vertical="center" wrapText="1"/>
      <protection locked="0"/>
    </xf>
    <xf numFmtId="14" fontId="72" fillId="0" borderId="19" xfId="0" applyNumberFormat="1" applyFont="1" applyBorder="1" applyAlignment="1" applyProtection="1">
      <alignment horizontal="left" vertical="center" wrapText="1"/>
      <protection locked="0"/>
    </xf>
    <xf numFmtId="14" fontId="72" fillId="0" borderId="20" xfId="0" applyNumberFormat="1" applyFont="1" applyBorder="1" applyAlignment="1" applyProtection="1">
      <alignment horizontal="left" vertical="center" wrapText="1"/>
      <protection locked="0"/>
    </xf>
    <xf numFmtId="14" fontId="72" fillId="0" borderId="21" xfId="0" applyNumberFormat="1" applyFont="1" applyBorder="1" applyAlignment="1" applyProtection="1">
      <alignment horizontal="left" vertical="center" wrapText="1"/>
      <protection locked="0"/>
    </xf>
    <xf numFmtId="14" fontId="71" fillId="10" borderId="5" xfId="0" applyNumberFormat="1" applyFont="1" applyFill="1" applyBorder="1" applyAlignment="1" applyProtection="1">
      <alignment horizontal="center" vertical="center"/>
    </xf>
    <xf numFmtId="0" fontId="5" fillId="8" borderId="22" xfId="0" quotePrefix="1" applyFont="1" applyFill="1" applyBorder="1" applyAlignment="1" applyProtection="1">
      <alignment horizontal="left" vertical="center" wrapText="1"/>
    </xf>
    <xf numFmtId="0" fontId="5" fillId="8" borderId="0" xfId="0" applyFont="1" applyFill="1" applyBorder="1" applyAlignment="1" applyProtection="1">
      <alignment vertical="center" wrapText="1"/>
    </xf>
    <xf numFmtId="0" fontId="5" fillId="8" borderId="10" xfId="0" applyFont="1" applyFill="1" applyBorder="1" applyAlignment="1" applyProtection="1">
      <alignment vertical="center" wrapText="1"/>
    </xf>
    <xf numFmtId="0" fontId="67" fillId="9" borderId="1" xfId="0" applyFont="1" applyFill="1" applyBorder="1" applyAlignment="1" applyProtection="1">
      <alignment horizontal="left" vertical="top" wrapText="1"/>
    </xf>
    <xf numFmtId="0" fontId="67" fillId="9" borderId="0" xfId="0" applyFont="1" applyFill="1" applyAlignment="1" applyProtection="1">
      <alignment horizontal="left" vertical="top" wrapText="1"/>
    </xf>
    <xf numFmtId="0" fontId="4" fillId="2" borderId="4" xfId="0" applyFont="1" applyFill="1" applyBorder="1" applyAlignment="1" applyProtection="1">
      <alignment horizontal="left"/>
    </xf>
    <xf numFmtId="0" fontId="72" fillId="2" borderId="59" xfId="0" applyFont="1" applyFill="1" applyBorder="1" applyAlignment="1" applyProtection="1">
      <alignment horizontal="left" vertical="center" wrapText="1"/>
    </xf>
    <xf numFmtId="0" fontId="72" fillId="2" borderId="43" xfId="0" applyFont="1" applyFill="1" applyBorder="1" applyAlignment="1" applyProtection="1">
      <alignment horizontal="left" vertical="center" wrapText="1"/>
    </xf>
    <xf numFmtId="0" fontId="72" fillId="2" borderId="28" xfId="0" applyFont="1" applyFill="1" applyBorder="1" applyAlignment="1" applyProtection="1">
      <alignment horizontal="left" vertical="center" wrapText="1"/>
    </xf>
    <xf numFmtId="0" fontId="4" fillId="2" borderId="52" xfId="0" applyFont="1" applyFill="1" applyBorder="1" applyAlignment="1" applyProtection="1">
      <alignment horizontal="center"/>
    </xf>
    <xf numFmtId="0" fontId="4" fillId="0" borderId="0" xfId="0" applyFont="1" applyAlignment="1" applyProtection="1">
      <alignment horizontal="left" vertical="top" wrapText="1"/>
    </xf>
    <xf numFmtId="0" fontId="75" fillId="0" borderId="19" xfId="0" applyFont="1" applyBorder="1" applyAlignment="1" applyProtection="1">
      <alignment horizontal="center" vertical="center" shrinkToFit="1"/>
      <protection locked="0"/>
    </xf>
    <xf numFmtId="0" fontId="75" fillId="0" borderId="20" xfId="0" applyFont="1" applyBorder="1" applyAlignment="1" applyProtection="1">
      <alignment horizontal="center" vertical="center" shrinkToFit="1"/>
      <protection locked="0"/>
    </xf>
    <xf numFmtId="0" fontId="75" fillId="0" borderId="21" xfId="0" applyFont="1" applyBorder="1" applyAlignment="1" applyProtection="1">
      <alignment horizontal="center" vertical="center" shrinkToFit="1"/>
      <protection locked="0"/>
    </xf>
    <xf numFmtId="0" fontId="75" fillId="0" borderId="32" xfId="0" applyFont="1" applyBorder="1" applyAlignment="1" applyProtection="1">
      <alignment horizontal="center" vertical="center" shrinkToFit="1"/>
      <protection locked="0"/>
    </xf>
    <xf numFmtId="49" fontId="75" fillId="0" borderId="6" xfId="0" applyNumberFormat="1" applyFont="1" applyFill="1" applyBorder="1" applyAlignment="1" applyProtection="1">
      <alignment horizontal="left" vertical="top" wrapText="1"/>
      <protection locked="0"/>
    </xf>
    <xf numFmtId="0" fontId="75" fillId="0" borderId="20" xfId="0" applyNumberFormat="1" applyFont="1" applyFill="1" applyBorder="1" applyAlignment="1" applyProtection="1">
      <alignment horizontal="left" vertical="top" wrapText="1"/>
      <protection locked="0"/>
    </xf>
    <xf numFmtId="0" fontId="75" fillId="0" borderId="32" xfId="0" applyNumberFormat="1" applyFont="1" applyFill="1" applyBorder="1" applyAlignment="1" applyProtection="1">
      <alignment horizontal="left" vertical="top" wrapText="1"/>
      <protection locked="0"/>
    </xf>
    <xf numFmtId="0" fontId="4" fillId="2" borderId="19" xfId="0" applyFont="1" applyFill="1" applyBorder="1" applyAlignment="1" applyProtection="1">
      <alignment horizontal="left"/>
    </xf>
    <xf numFmtId="0" fontId="4" fillId="2" borderId="19" xfId="0" applyFont="1" applyFill="1" applyBorder="1" applyAlignment="1" applyProtection="1">
      <alignment horizontal="center"/>
    </xf>
    <xf numFmtId="0" fontId="4" fillId="2" borderId="20" xfId="0" applyFont="1" applyFill="1" applyBorder="1" applyAlignment="1" applyProtection="1">
      <alignment horizontal="center"/>
    </xf>
    <xf numFmtId="0" fontId="4" fillId="2" borderId="21" xfId="0" applyFont="1" applyFill="1" applyBorder="1" applyAlignment="1" applyProtection="1">
      <alignment horizontal="center"/>
    </xf>
    <xf numFmtId="0" fontId="2" fillId="2" borderId="29"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83" fillId="0" borderId="39" xfId="0" applyFont="1" applyFill="1" applyBorder="1" applyAlignment="1" applyProtection="1">
      <alignment horizontal="left"/>
      <protection locked="0"/>
    </xf>
    <xf numFmtId="0" fontId="83" fillId="0" borderId="62" xfId="0" applyFont="1" applyFill="1" applyBorder="1" applyAlignment="1" applyProtection="1">
      <alignment horizontal="left"/>
      <protection locked="0"/>
    </xf>
    <xf numFmtId="0" fontId="10" fillId="2" borderId="1" xfId="0" applyFont="1" applyFill="1" applyBorder="1" applyAlignment="1" applyProtection="1">
      <alignment horizontal="right" vertical="center"/>
    </xf>
    <xf numFmtId="0" fontId="19" fillId="2" borderId="0" xfId="0" applyFont="1" applyFill="1" applyBorder="1" applyAlignment="1" applyProtection="1">
      <alignment horizontal="right" vertical="center"/>
    </xf>
    <xf numFmtId="0" fontId="19" fillId="2" borderId="11" xfId="0" applyFont="1" applyFill="1" applyBorder="1" applyAlignment="1" applyProtection="1">
      <alignment horizontal="right" vertical="center"/>
    </xf>
    <xf numFmtId="49" fontId="71" fillId="0" borderId="19" xfId="0" applyNumberFormat="1" applyFont="1" applyFill="1" applyBorder="1" applyAlignment="1" applyProtection="1">
      <alignment horizontal="left" vertical="center" shrinkToFit="1"/>
      <protection locked="0"/>
    </xf>
    <xf numFmtId="49" fontId="71" fillId="0" borderId="20" xfId="0" applyNumberFormat="1" applyFont="1" applyFill="1" applyBorder="1" applyAlignment="1" applyProtection="1">
      <alignment horizontal="left" vertical="center" shrinkToFit="1"/>
      <protection locked="0"/>
    </xf>
    <xf numFmtId="49" fontId="71" fillId="0" borderId="32" xfId="0" applyNumberFormat="1" applyFont="1" applyFill="1" applyBorder="1" applyAlignment="1" applyProtection="1">
      <alignment horizontal="left" vertical="center" shrinkToFit="1"/>
      <protection locked="0"/>
    </xf>
    <xf numFmtId="0" fontId="4" fillId="2" borderId="6" xfId="0" applyFont="1" applyFill="1" applyBorder="1" applyAlignment="1" applyProtection="1">
      <alignment horizontal="center"/>
    </xf>
    <xf numFmtId="0" fontId="4" fillId="2" borderId="32" xfId="0" applyFont="1" applyFill="1" applyBorder="1" applyAlignment="1" applyProtection="1">
      <alignment horizontal="center"/>
    </xf>
    <xf numFmtId="0" fontId="4" fillId="2" borderId="6" xfId="0" applyFont="1" applyFill="1" applyBorder="1" applyAlignment="1" applyProtection="1">
      <alignment horizontal="left"/>
    </xf>
    <xf numFmtId="0" fontId="4" fillId="2" borderId="16" xfId="0" applyFont="1" applyFill="1" applyBorder="1" applyAlignment="1" applyProtection="1">
      <alignment horizontal="left" vertical="center"/>
    </xf>
    <xf numFmtId="0" fontId="4" fillId="2" borderId="20" xfId="0" quotePrefix="1" applyFont="1" applyFill="1" applyBorder="1" applyAlignment="1" applyProtection="1">
      <alignment horizontal="left"/>
    </xf>
    <xf numFmtId="0" fontId="4" fillId="2" borderId="21" xfId="0" quotePrefix="1" applyFont="1" applyFill="1" applyBorder="1" applyAlignment="1" applyProtection="1">
      <alignment horizontal="left"/>
    </xf>
    <xf numFmtId="14" fontId="72" fillId="0" borderId="30" xfId="0" applyNumberFormat="1" applyFont="1" applyFill="1" applyBorder="1" applyAlignment="1" applyProtection="1">
      <alignment horizontal="left" vertical="center" wrapText="1"/>
      <protection locked="0"/>
    </xf>
    <xf numFmtId="0" fontId="72" fillId="0" borderId="43" xfId="0" applyNumberFormat="1" applyFont="1" applyBorder="1" applyAlignment="1" applyProtection="1">
      <alignment horizontal="left" vertical="center"/>
      <protection locked="0"/>
    </xf>
    <xf numFmtId="0" fontId="72" fillId="0" borderId="42" xfId="0" applyNumberFormat="1" applyFont="1" applyBorder="1" applyAlignment="1" applyProtection="1">
      <alignment horizontal="left" vertical="center"/>
      <protection locked="0"/>
    </xf>
    <xf numFmtId="0" fontId="4" fillId="2" borderId="14" xfId="0" quotePrefix="1" applyFont="1" applyFill="1" applyBorder="1" applyAlignment="1" applyProtection="1">
      <alignment horizontal="left" vertical="center"/>
    </xf>
    <xf numFmtId="0" fontId="4" fillId="2" borderId="32" xfId="0" applyFont="1" applyFill="1" applyBorder="1" applyAlignment="1" applyProtection="1">
      <alignment horizontal="left"/>
    </xf>
    <xf numFmtId="0" fontId="72" fillId="0" borderId="2" xfId="0" applyNumberFormat="1" applyFont="1" applyBorder="1" applyAlignment="1" applyProtection="1">
      <alignment horizontal="left" vertical="center" wrapText="1"/>
      <protection locked="0"/>
    </xf>
    <xf numFmtId="0" fontId="72" fillId="0" borderId="30" xfId="0" applyNumberFormat="1" applyFont="1" applyBorder="1" applyAlignment="1" applyProtection="1">
      <alignment horizontal="left" vertical="center" wrapText="1"/>
      <protection locked="0"/>
    </xf>
    <xf numFmtId="14" fontId="72" fillId="0" borderId="17" xfId="0" applyNumberFormat="1" applyFont="1" applyFill="1" applyBorder="1" applyAlignment="1" applyProtection="1">
      <alignment horizontal="left" vertical="center" wrapText="1"/>
      <protection locked="0"/>
    </xf>
    <xf numFmtId="14" fontId="72" fillId="0" borderId="15" xfId="0" applyNumberFormat="1" applyFont="1" applyFill="1" applyBorder="1" applyAlignment="1" applyProtection="1">
      <alignment horizontal="left" vertical="center" wrapText="1"/>
      <protection locked="0"/>
    </xf>
    <xf numFmtId="14" fontId="72" fillId="0" borderId="18" xfId="0" applyNumberFormat="1" applyFont="1" applyFill="1" applyBorder="1" applyAlignment="1" applyProtection="1">
      <alignment horizontal="left" vertical="center" wrapText="1"/>
      <protection locked="0"/>
    </xf>
    <xf numFmtId="0" fontId="72" fillId="0" borderId="59" xfId="0" applyFont="1" applyBorder="1" applyAlignment="1" applyProtection="1">
      <alignment horizontal="left" vertical="center"/>
      <protection locked="0"/>
    </xf>
    <xf numFmtId="0" fontId="4" fillId="2" borderId="14" xfId="0" applyFont="1" applyFill="1" applyBorder="1" applyAlignment="1" applyProtection="1">
      <alignment horizontal="left" wrapText="1"/>
    </xf>
    <xf numFmtId="49" fontId="75" fillId="0" borderId="19" xfId="0" applyNumberFormat="1" applyFont="1" applyFill="1" applyBorder="1" applyAlignment="1" applyProtection="1">
      <alignment shrinkToFit="1"/>
      <protection locked="0"/>
    </xf>
    <xf numFmtId="49" fontId="75" fillId="0" borderId="20" xfId="0" applyNumberFormat="1" applyFont="1" applyFill="1" applyBorder="1" applyAlignment="1" applyProtection="1">
      <alignment shrinkToFit="1"/>
      <protection locked="0"/>
    </xf>
    <xf numFmtId="49" fontId="75" fillId="0" borderId="21" xfId="0" applyNumberFormat="1" applyFont="1" applyFill="1" applyBorder="1" applyAlignment="1" applyProtection="1">
      <alignment shrinkToFit="1"/>
      <protection locked="0"/>
    </xf>
    <xf numFmtId="0" fontId="72" fillId="0" borderId="5" xfId="0" applyNumberFormat="1" applyFont="1" applyBorder="1" applyAlignment="1" applyProtection="1">
      <alignment horizontal="center" vertical="center"/>
      <protection locked="0"/>
    </xf>
    <xf numFmtId="4" fontId="72" fillId="2" borderId="5" xfId="0" applyNumberFormat="1" applyFont="1" applyFill="1" applyBorder="1" applyAlignment="1" applyProtection="1"/>
    <xf numFmtId="4" fontId="72" fillId="2" borderId="52" xfId="0" applyNumberFormat="1" applyFont="1" applyFill="1" applyBorder="1" applyAlignment="1" applyProtection="1"/>
    <xf numFmtId="0" fontId="4" fillId="2" borderId="5" xfId="0" applyFont="1" applyFill="1" applyBorder="1" applyAlignment="1" applyProtection="1">
      <alignment horizontal="left" wrapText="1"/>
    </xf>
    <xf numFmtId="0" fontId="4" fillId="2" borderId="52" xfId="0" applyFont="1" applyFill="1" applyBorder="1" applyAlignment="1" applyProtection="1">
      <alignment horizontal="left" wrapText="1"/>
    </xf>
    <xf numFmtId="49" fontId="75" fillId="0" borderId="19" xfId="0" applyNumberFormat="1" applyFont="1" applyFill="1" applyBorder="1" applyAlignment="1" applyProtection="1">
      <alignment horizontal="left" shrinkToFit="1"/>
      <protection locked="0"/>
    </xf>
    <xf numFmtId="49" fontId="75" fillId="0" borderId="20" xfId="0" applyNumberFormat="1" applyFont="1" applyFill="1" applyBorder="1" applyAlignment="1" applyProtection="1">
      <alignment horizontal="left" shrinkToFit="1"/>
      <protection locked="0"/>
    </xf>
    <xf numFmtId="49" fontId="75" fillId="0" borderId="21" xfId="0" applyNumberFormat="1" applyFont="1" applyFill="1" applyBorder="1" applyAlignment="1" applyProtection="1">
      <alignment horizontal="left" shrinkToFit="1"/>
      <protection locked="0"/>
    </xf>
    <xf numFmtId="4" fontId="82" fillId="2" borderId="19" xfId="0" applyNumberFormat="1" applyFont="1" applyFill="1" applyBorder="1" applyAlignment="1" applyProtection="1">
      <alignment horizontal="right"/>
    </xf>
    <xf numFmtId="4" fontId="82" fillId="2" borderId="20" xfId="0" applyNumberFormat="1" applyFont="1" applyFill="1" applyBorder="1" applyAlignment="1" applyProtection="1">
      <alignment horizontal="right"/>
    </xf>
    <xf numFmtId="4" fontId="82" fillId="2" borderId="32" xfId="0" applyNumberFormat="1" applyFont="1" applyFill="1" applyBorder="1" applyAlignment="1" applyProtection="1">
      <alignment horizontal="right"/>
    </xf>
    <xf numFmtId="0" fontId="4" fillId="2" borderId="4" xfId="0" applyFont="1" applyFill="1" applyBorder="1" applyAlignment="1" applyProtection="1">
      <alignment horizontal="left" wrapText="1"/>
    </xf>
    <xf numFmtId="0" fontId="4" fillId="2" borderId="19" xfId="0" applyFont="1" applyFill="1" applyBorder="1" applyAlignment="1" applyProtection="1">
      <alignment wrapText="1"/>
    </xf>
    <xf numFmtId="0" fontId="4" fillId="2" borderId="20" xfId="0" applyFont="1" applyFill="1" applyBorder="1" applyAlignment="1" applyProtection="1">
      <alignment wrapText="1"/>
    </xf>
    <xf numFmtId="0" fontId="4" fillId="2" borderId="19" xfId="0" applyFont="1" applyFill="1" applyBorder="1" applyAlignment="1" applyProtection="1">
      <alignment horizontal="right" wrapText="1"/>
    </xf>
    <xf numFmtId="0" fontId="4" fillId="2" borderId="20" xfId="0" applyFont="1" applyFill="1" applyBorder="1" applyAlignment="1" applyProtection="1">
      <alignment horizontal="right" wrapText="1"/>
    </xf>
    <xf numFmtId="4" fontId="72" fillId="2" borderId="5" xfId="0" applyNumberFormat="1" applyFont="1" applyFill="1" applyBorder="1" applyAlignment="1" applyProtection="1">
      <alignment horizontal="right" wrapText="1"/>
    </xf>
    <xf numFmtId="4" fontId="72" fillId="2" borderId="52" xfId="0" applyNumberFormat="1" applyFont="1" applyFill="1" applyBorder="1" applyAlignment="1" applyProtection="1">
      <alignment horizontal="right" wrapText="1"/>
    </xf>
    <xf numFmtId="49" fontId="72" fillId="0" borderId="4" xfId="0" applyNumberFormat="1" applyFont="1" applyFill="1" applyBorder="1" applyAlignment="1" applyProtection="1">
      <alignment horizontal="left" vertical="center" shrinkToFit="1"/>
      <protection locked="0"/>
    </xf>
    <xf numFmtId="49" fontId="72" fillId="0" borderId="5" xfId="0" applyNumberFormat="1" applyFont="1" applyFill="1" applyBorder="1" applyAlignment="1" applyProtection="1">
      <alignment horizontal="left" vertical="center" shrinkToFit="1"/>
      <protection locked="0"/>
    </xf>
    <xf numFmtId="49" fontId="72" fillId="0" borderId="5" xfId="0" applyNumberFormat="1" applyFont="1" applyBorder="1" applyAlignment="1" applyProtection="1">
      <alignment horizontal="left" vertical="center" shrinkToFit="1"/>
      <protection locked="0"/>
    </xf>
    <xf numFmtId="3" fontId="72" fillId="0" borderId="19" xfId="0" applyNumberFormat="1" applyFont="1" applyBorder="1" applyAlignment="1" applyProtection="1">
      <alignment horizontal="center" vertical="center" wrapText="1"/>
      <protection locked="0"/>
    </xf>
    <xf numFmtId="3" fontId="72" fillId="0" borderId="20" xfId="0" applyNumberFormat="1" applyFont="1" applyBorder="1" applyAlignment="1" applyProtection="1">
      <alignment horizontal="center" vertical="center" wrapText="1"/>
      <protection locked="0"/>
    </xf>
    <xf numFmtId="3" fontId="72" fillId="0" borderId="21" xfId="0" applyNumberFormat="1" applyFont="1" applyBorder="1" applyAlignment="1" applyProtection="1">
      <alignment horizontal="center" vertical="center" wrapText="1"/>
      <protection locked="0"/>
    </xf>
    <xf numFmtId="0" fontId="72" fillId="0" borderId="19" xfId="0" applyNumberFormat="1" applyFont="1" applyFill="1" applyBorder="1" applyAlignment="1" applyProtection="1">
      <alignment horizontal="center" vertical="center" wrapText="1"/>
      <protection locked="0"/>
    </xf>
    <xf numFmtId="0" fontId="72" fillId="0" borderId="20" xfId="0" applyNumberFormat="1" applyFont="1" applyFill="1" applyBorder="1" applyAlignment="1" applyProtection="1">
      <alignment horizontal="center" vertical="center" wrapText="1"/>
      <protection locked="0"/>
    </xf>
    <xf numFmtId="0" fontId="72" fillId="0" borderId="21"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left" wrapText="1"/>
    </xf>
    <xf numFmtId="4" fontId="82" fillId="2" borderId="5" xfId="0" applyNumberFormat="1" applyFont="1" applyFill="1" applyBorder="1" applyAlignment="1" applyProtection="1">
      <alignment horizontal="right" wrapText="1"/>
    </xf>
    <xf numFmtId="4" fontId="82" fillId="2" borderId="52" xfId="0" applyNumberFormat="1" applyFont="1" applyFill="1" applyBorder="1" applyAlignment="1" applyProtection="1">
      <alignment horizontal="right" wrapText="1"/>
    </xf>
    <xf numFmtId="4" fontId="72" fillId="0" borderId="19" xfId="0" applyNumberFormat="1" applyFont="1" applyBorder="1" applyAlignment="1" applyProtection="1">
      <alignment horizontal="center" vertical="center"/>
      <protection locked="0"/>
    </xf>
    <xf numFmtId="4" fontId="72" fillId="0" borderId="20" xfId="0" applyNumberFormat="1" applyFont="1" applyBorder="1" applyAlignment="1" applyProtection="1">
      <alignment horizontal="center" vertical="center"/>
      <protection locked="0"/>
    </xf>
    <xf numFmtId="4" fontId="72" fillId="0" borderId="21" xfId="0" applyNumberFormat="1" applyFont="1" applyBorder="1" applyAlignment="1" applyProtection="1">
      <alignment horizontal="center" vertical="center"/>
      <protection locked="0"/>
    </xf>
    <xf numFmtId="0" fontId="0" fillId="2" borderId="6" xfId="0" applyFill="1" applyBorder="1" applyAlignment="1" applyProtection="1">
      <alignment horizontal="right"/>
    </xf>
    <xf numFmtId="0" fontId="0" fillId="2" borderId="21" xfId="0" applyFill="1" applyBorder="1" applyAlignment="1" applyProtection="1">
      <alignment horizontal="right"/>
    </xf>
    <xf numFmtId="49" fontId="72" fillId="0" borderId="19" xfId="0" applyNumberFormat="1" applyFont="1" applyBorder="1" applyAlignment="1" applyProtection="1">
      <alignment horizontal="left" vertical="center" shrinkToFit="1"/>
      <protection locked="0"/>
    </xf>
    <xf numFmtId="49" fontId="72" fillId="0" borderId="20" xfId="0" applyNumberFormat="1" applyFont="1" applyBorder="1" applyAlignment="1" applyProtection="1">
      <alignment horizontal="left" vertical="center" shrinkToFit="1"/>
      <protection locked="0"/>
    </xf>
    <xf numFmtId="49" fontId="72" fillId="0" borderId="21" xfId="0" applyNumberFormat="1" applyFont="1" applyBorder="1" applyAlignment="1" applyProtection="1">
      <alignment horizontal="left" vertical="center" shrinkToFit="1"/>
      <protection locked="0"/>
    </xf>
    <xf numFmtId="14" fontId="72" fillId="0" borderId="19" xfId="0" applyNumberFormat="1" applyFont="1" applyBorder="1" applyAlignment="1" applyProtection="1">
      <alignment horizontal="left" vertical="center"/>
      <protection locked="0"/>
    </xf>
    <xf numFmtId="14" fontId="72" fillId="0" borderId="20" xfId="0" applyNumberFormat="1" applyFont="1" applyBorder="1" applyAlignment="1" applyProtection="1">
      <alignment horizontal="left" vertical="center"/>
      <protection locked="0"/>
    </xf>
    <xf numFmtId="14" fontId="72" fillId="0" borderId="21" xfId="0" applyNumberFormat="1" applyFont="1" applyBorder="1" applyAlignment="1" applyProtection="1">
      <alignment horizontal="left" vertical="center"/>
      <protection locked="0"/>
    </xf>
    <xf numFmtId="49" fontId="72" fillId="0" borderId="19" xfId="0" applyNumberFormat="1" applyFont="1" applyBorder="1" applyAlignment="1" applyProtection="1">
      <alignment horizontal="left" vertical="center"/>
      <protection locked="0"/>
    </xf>
    <xf numFmtId="49" fontId="72" fillId="0" borderId="20" xfId="0" applyNumberFormat="1" applyFont="1" applyBorder="1" applyAlignment="1" applyProtection="1">
      <alignment horizontal="left" vertical="center"/>
      <protection locked="0"/>
    </xf>
    <xf numFmtId="49" fontId="72" fillId="0" borderId="21" xfId="0" applyNumberFormat="1" applyFont="1" applyBorder="1" applyAlignment="1" applyProtection="1">
      <alignment horizontal="left" vertical="center"/>
      <protection locked="0"/>
    </xf>
    <xf numFmtId="0" fontId="4" fillId="2" borderId="63" xfId="0" applyFont="1" applyFill="1" applyBorder="1" applyAlignment="1" applyProtection="1">
      <alignment horizontal="left" wrapText="1"/>
    </xf>
    <xf numFmtId="0" fontId="4" fillId="2" borderId="64" xfId="0" applyFont="1" applyFill="1" applyBorder="1" applyAlignment="1" applyProtection="1">
      <alignment horizontal="left" wrapText="1"/>
    </xf>
    <xf numFmtId="0" fontId="4" fillId="2" borderId="65" xfId="0" applyFont="1" applyFill="1" applyBorder="1" applyAlignment="1" applyProtection="1">
      <alignment horizontal="left" wrapText="1"/>
    </xf>
    <xf numFmtId="0" fontId="4" fillId="2" borderId="34" xfId="0" applyFont="1" applyFill="1" applyBorder="1" applyAlignment="1" applyProtection="1">
      <alignment horizontal="left" wrapText="1"/>
    </xf>
    <xf numFmtId="4" fontId="82" fillId="2" borderId="34" xfId="0" applyNumberFormat="1" applyFont="1" applyFill="1" applyBorder="1" applyAlignment="1" applyProtection="1">
      <alignment horizontal="right" wrapText="1"/>
    </xf>
    <xf numFmtId="4" fontId="82" fillId="2" borderId="53" xfId="0" applyNumberFormat="1" applyFont="1" applyFill="1" applyBorder="1" applyAlignment="1" applyProtection="1">
      <alignment horizontal="right" wrapText="1"/>
    </xf>
    <xf numFmtId="0" fontId="1" fillId="2" borderId="4" xfId="0" applyFont="1" applyFill="1" applyBorder="1" applyAlignment="1" applyProtection="1">
      <alignment horizontal="right"/>
    </xf>
    <xf numFmtId="0" fontId="1" fillId="2" borderId="5" xfId="0" applyFont="1" applyFill="1" applyBorder="1" applyAlignment="1" applyProtection="1">
      <alignment horizontal="right"/>
    </xf>
    <xf numFmtId="4" fontId="72" fillId="0" borderId="5" xfId="0" applyNumberFormat="1" applyFont="1" applyBorder="1" applyAlignment="1" applyProtection="1">
      <alignment horizontal="center" vertical="center"/>
      <protection locked="0"/>
    </xf>
    <xf numFmtId="0" fontId="4" fillId="2" borderId="6" xfId="0" applyFont="1" applyFill="1" applyBorder="1" applyAlignment="1" applyProtection="1">
      <alignment horizontal="left" vertical="center" wrapText="1"/>
    </xf>
    <xf numFmtId="0" fontId="82" fillId="0" borderId="19" xfId="0" applyFont="1" applyFill="1" applyBorder="1" applyAlignment="1" applyProtection="1">
      <alignment horizontal="center" vertical="center" wrapText="1"/>
      <protection locked="0"/>
    </xf>
    <xf numFmtId="0" fontId="82" fillId="0" borderId="2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right" vertical="center" wrapText="1"/>
    </xf>
    <xf numFmtId="0" fontId="4" fillId="2" borderId="20" xfId="0" applyFont="1" applyFill="1" applyBorder="1" applyAlignment="1" applyProtection="1">
      <alignment horizontal="right" vertical="center" wrapText="1"/>
    </xf>
    <xf numFmtId="4" fontId="82" fillId="0" borderId="19" xfId="0" applyNumberFormat="1" applyFont="1" applyFill="1" applyBorder="1" applyAlignment="1" applyProtection="1">
      <alignment horizontal="center" vertical="center" wrapText="1"/>
      <protection locked="0"/>
    </xf>
    <xf numFmtId="4" fontId="82" fillId="0" borderId="20" xfId="0" applyNumberFormat="1" applyFont="1" applyFill="1" applyBorder="1" applyAlignment="1" applyProtection="1">
      <alignment horizontal="center" vertical="center" wrapText="1"/>
      <protection locked="0"/>
    </xf>
    <xf numFmtId="4" fontId="82" fillId="0" borderId="32"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right"/>
    </xf>
    <xf numFmtId="0" fontId="3" fillId="0" borderId="0" xfId="0" applyFont="1" applyBorder="1" applyAlignment="1" applyProtection="1">
      <alignment horizontal="right"/>
    </xf>
    <xf numFmtId="0" fontId="3" fillId="0" borderId="0" xfId="0" applyFont="1" applyAlignment="1" applyProtection="1">
      <alignment horizontal="left"/>
    </xf>
    <xf numFmtId="0" fontId="7" fillId="0" borderId="1" xfId="0" applyFont="1" applyBorder="1" applyAlignment="1" applyProtection="1">
      <alignment horizontal="right"/>
    </xf>
    <xf numFmtId="0" fontId="7" fillId="0" borderId="0" xfId="0" applyFont="1" applyBorder="1" applyAlignment="1" applyProtection="1">
      <alignment horizontal="right"/>
    </xf>
    <xf numFmtId="0" fontId="0" fillId="2" borderId="40" xfId="0" applyFill="1" applyBorder="1" applyAlignment="1" applyProtection="1">
      <alignment horizontal="left"/>
    </xf>
    <xf numFmtId="0" fontId="0" fillId="2" borderId="41" xfId="0" applyFill="1" applyBorder="1" applyAlignment="1" applyProtection="1">
      <alignment horizontal="left"/>
    </xf>
    <xf numFmtId="0" fontId="0" fillId="2" borderId="55" xfId="0" applyFill="1" applyBorder="1" applyAlignment="1" applyProtection="1">
      <alignment horizontal="left"/>
    </xf>
    <xf numFmtId="0" fontId="72" fillId="0" borderId="46" xfId="0" applyFont="1" applyBorder="1" applyAlignment="1" applyProtection="1">
      <alignment horizontal="left" vertical="center" wrapText="1"/>
      <protection locked="0"/>
    </xf>
    <xf numFmtId="0" fontId="72" fillId="0" borderId="41" xfId="0" applyFont="1" applyBorder="1" applyAlignment="1" applyProtection="1">
      <alignment horizontal="left" vertical="center" wrapText="1"/>
      <protection locked="0"/>
    </xf>
    <xf numFmtId="0" fontId="72" fillId="0" borderId="55" xfId="0" applyFont="1" applyBorder="1" applyAlignment="1" applyProtection="1">
      <alignment horizontal="left" vertical="center" wrapText="1"/>
      <protection locked="0"/>
    </xf>
    <xf numFmtId="14" fontId="72" fillId="0" borderId="46" xfId="0" applyNumberFormat="1" applyFont="1" applyBorder="1" applyAlignment="1" applyProtection="1">
      <alignment horizontal="left" vertical="center"/>
      <protection locked="0"/>
    </xf>
    <xf numFmtId="14" fontId="72" fillId="0" borderId="41" xfId="0" applyNumberFormat="1" applyFont="1" applyBorder="1" applyAlignment="1" applyProtection="1">
      <alignment horizontal="left" vertical="center"/>
      <protection locked="0"/>
    </xf>
    <xf numFmtId="14" fontId="72" fillId="0" borderId="55" xfId="0" applyNumberFormat="1" applyFont="1" applyBorder="1" applyAlignment="1" applyProtection="1">
      <alignment horizontal="left" vertical="center"/>
      <protection locked="0"/>
    </xf>
    <xf numFmtId="0" fontId="10" fillId="7" borderId="46" xfId="0" applyFont="1" applyFill="1" applyBorder="1" applyAlignment="1" applyProtection="1">
      <alignment horizontal="left" vertical="center"/>
    </xf>
    <xf numFmtId="0" fontId="10" fillId="7" borderId="41" xfId="0" applyFont="1" applyFill="1" applyBorder="1" applyAlignment="1" applyProtection="1">
      <alignment horizontal="left" vertical="center"/>
    </xf>
    <xf numFmtId="0" fontId="10" fillId="7" borderId="58" xfId="0" applyFont="1" applyFill="1" applyBorder="1" applyAlignment="1" applyProtection="1">
      <alignment horizontal="left" vertical="center"/>
    </xf>
    <xf numFmtId="49" fontId="72" fillId="0" borderId="66" xfId="0" applyNumberFormat="1" applyFont="1" applyBorder="1" applyAlignment="1" applyProtection="1">
      <alignment horizontal="left" vertical="top"/>
      <protection locked="0"/>
    </xf>
    <xf numFmtId="49" fontId="72" fillId="0" borderId="67" xfId="0" applyNumberFormat="1" applyFont="1" applyBorder="1" applyAlignment="1" applyProtection="1">
      <alignment horizontal="left" vertical="top"/>
      <protection locked="0"/>
    </xf>
    <xf numFmtId="49" fontId="72" fillId="0" borderId="68" xfId="0" applyNumberFormat="1" applyFont="1" applyBorder="1" applyAlignment="1" applyProtection="1">
      <alignment horizontal="left" vertical="top"/>
      <protection locked="0"/>
    </xf>
    <xf numFmtId="0" fontId="4" fillId="2" borderId="1"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0" fontId="10" fillId="4" borderId="69" xfId="0" applyFont="1" applyFill="1" applyBorder="1" applyAlignment="1" applyProtection="1">
      <alignment horizontal="left" vertical="top"/>
    </xf>
    <xf numFmtId="0" fontId="10" fillId="4" borderId="70" xfId="0" applyFont="1" applyFill="1" applyBorder="1" applyAlignment="1" applyProtection="1">
      <alignment horizontal="left" vertical="top"/>
    </xf>
    <xf numFmtId="0" fontId="10" fillId="4" borderId="71" xfId="0" applyFont="1" applyFill="1" applyBorder="1" applyAlignment="1" applyProtection="1">
      <alignment horizontal="left" vertical="top"/>
    </xf>
    <xf numFmtId="49" fontId="72" fillId="0" borderId="72" xfId="0" applyNumberFormat="1" applyFont="1" applyBorder="1" applyAlignment="1" applyProtection="1">
      <alignment horizontal="left" vertical="top"/>
      <protection locked="0"/>
    </xf>
    <xf numFmtId="49" fontId="72" fillId="0" borderId="73" xfId="0" applyNumberFormat="1" applyFont="1" applyBorder="1" applyAlignment="1" applyProtection="1">
      <alignment horizontal="left" vertical="top"/>
      <protection locked="0"/>
    </xf>
    <xf numFmtId="49" fontId="72" fillId="0" borderId="74" xfId="0" applyNumberFormat="1" applyFont="1" applyBorder="1" applyAlignment="1" applyProtection="1">
      <alignment horizontal="left" vertical="top"/>
      <protection locked="0"/>
    </xf>
    <xf numFmtId="0" fontId="72" fillId="8" borderId="27" xfId="0" applyNumberFormat="1" applyFont="1" applyFill="1" applyBorder="1" applyAlignment="1" applyProtection="1">
      <alignment horizontal="left" vertical="center" wrapText="1"/>
    </xf>
    <xf numFmtId="0" fontId="72" fillId="8" borderId="43" xfId="0" applyNumberFormat="1" applyFont="1" applyFill="1" applyBorder="1" applyAlignment="1" applyProtection="1">
      <alignment horizontal="left" vertical="center" wrapText="1"/>
    </xf>
    <xf numFmtId="0" fontId="72" fillId="8" borderId="28" xfId="0" applyNumberFormat="1" applyFont="1" applyFill="1" applyBorder="1" applyAlignment="1" applyProtection="1">
      <alignment horizontal="left" vertical="center" wrapText="1"/>
    </xf>
    <xf numFmtId="0" fontId="62" fillId="0" borderId="28" xfId="0" applyFont="1" applyBorder="1" applyAlignment="1">
      <alignment vertical="center" wrapText="1"/>
    </xf>
    <xf numFmtId="0" fontId="79" fillId="2" borderId="27" xfId="0" applyNumberFormat="1" applyFont="1" applyFill="1" applyBorder="1" applyAlignment="1" applyProtection="1">
      <alignment horizontal="left" vertical="center"/>
    </xf>
    <xf numFmtId="0" fontId="79" fillId="2" borderId="43" xfId="0" applyNumberFormat="1" applyFont="1" applyFill="1" applyBorder="1" applyAlignment="1" applyProtection="1">
      <alignment horizontal="left" vertical="center"/>
    </xf>
    <xf numFmtId="0" fontId="79" fillId="2" borderId="28" xfId="0" applyNumberFormat="1" applyFont="1" applyFill="1" applyBorder="1" applyAlignment="1" applyProtection="1">
      <alignment horizontal="left" vertical="center"/>
    </xf>
    <xf numFmtId="14" fontId="4" fillId="2" borderId="15" xfId="0" applyNumberFormat="1" applyFont="1" applyFill="1" applyBorder="1" applyAlignment="1" applyProtection="1">
      <alignment horizontal="left"/>
    </xf>
    <xf numFmtId="0" fontId="79" fillId="2" borderId="28" xfId="0" applyNumberFormat="1" applyFont="1" applyFill="1" applyBorder="1" applyAlignment="1" applyProtection="1">
      <alignment horizontal="left" vertical="center" wrapText="1"/>
    </xf>
    <xf numFmtId="0" fontId="4" fillId="2" borderId="17" xfId="0" applyNumberFormat="1" applyFont="1" applyFill="1" applyBorder="1" applyAlignment="1" applyProtection="1">
      <alignment horizontal="left"/>
    </xf>
    <xf numFmtId="0" fontId="4" fillId="2" borderId="15" xfId="0" applyNumberFormat="1" applyFont="1" applyFill="1" applyBorder="1" applyAlignment="1" applyProtection="1">
      <alignment horizontal="left"/>
    </xf>
    <xf numFmtId="0" fontId="4" fillId="2" borderId="18" xfId="0" applyNumberFormat="1" applyFont="1" applyFill="1" applyBorder="1" applyAlignment="1" applyProtection="1">
      <alignment horizontal="left"/>
    </xf>
    <xf numFmtId="0" fontId="2" fillId="2" borderId="13" xfId="0" applyFont="1" applyFill="1" applyBorder="1" applyAlignment="1" applyProtection="1">
      <alignment horizontal="left" vertical="center"/>
    </xf>
    <xf numFmtId="0" fontId="83" fillId="0" borderId="60" xfId="0" applyFont="1" applyFill="1" applyBorder="1" applyAlignment="1" applyProtection="1">
      <alignment horizontal="left" vertical="center"/>
      <protection locked="0"/>
    </xf>
    <xf numFmtId="0" fontId="0" fillId="2" borderId="59" xfId="0" applyFill="1" applyBorder="1" applyAlignment="1" applyProtection="1">
      <alignment horizontal="center"/>
    </xf>
    <xf numFmtId="0" fontId="0" fillId="2" borderId="43" xfId="0" applyFill="1" applyBorder="1" applyAlignment="1" applyProtection="1">
      <alignment horizontal="center"/>
    </xf>
    <xf numFmtId="0" fontId="0" fillId="2" borderId="42" xfId="0" applyFill="1" applyBorder="1" applyAlignment="1" applyProtection="1">
      <alignment horizontal="center"/>
    </xf>
    <xf numFmtId="0" fontId="79" fillId="0" borderId="43" xfId="0" applyNumberFormat="1" applyFont="1" applyBorder="1" applyAlignment="1" applyProtection="1">
      <alignment vertical="center" wrapText="1"/>
    </xf>
    <xf numFmtId="0" fontId="79" fillId="0" borderId="28" xfId="0" applyNumberFormat="1" applyFont="1" applyBorder="1" applyAlignment="1" applyProtection="1">
      <alignment vertical="center" wrapText="1"/>
    </xf>
    <xf numFmtId="0" fontId="4" fillId="2" borderId="14" xfId="0" applyFont="1" applyFill="1" applyBorder="1" applyAlignment="1" applyProtection="1">
      <alignment horizontal="left" vertical="center"/>
    </xf>
    <xf numFmtId="0" fontId="72" fillId="0" borderId="30" xfId="0" applyFont="1" applyFill="1" applyBorder="1" applyAlignment="1" applyProtection="1">
      <alignment horizontal="left" vertical="center" wrapText="1"/>
      <protection locked="0"/>
    </xf>
    <xf numFmtId="49" fontId="72" fillId="0" borderId="1" xfId="0" applyNumberFormat="1" applyFont="1" applyBorder="1" applyAlignment="1" applyProtection="1">
      <alignment horizontal="left" vertical="top" wrapText="1"/>
      <protection locked="0"/>
    </xf>
    <xf numFmtId="49" fontId="72" fillId="0" borderId="0" xfId="0" applyNumberFormat="1" applyFont="1" applyBorder="1" applyAlignment="1" applyProtection="1">
      <alignment horizontal="left" vertical="top" wrapText="1"/>
      <protection locked="0"/>
    </xf>
    <xf numFmtId="49" fontId="72" fillId="0" borderId="10" xfId="0" applyNumberFormat="1" applyFont="1" applyBorder="1" applyAlignment="1" applyProtection="1">
      <alignment horizontal="left" vertical="top" wrapText="1"/>
      <protection locked="0"/>
    </xf>
    <xf numFmtId="0" fontId="4" fillId="2" borderId="4" xfId="0" quotePrefix="1" applyFont="1" applyFill="1" applyBorder="1" applyAlignment="1" applyProtection="1">
      <alignment horizontal="left" vertical="center" wrapText="1"/>
    </xf>
    <xf numFmtId="0" fontId="4" fillId="2" borderId="5" xfId="0" quotePrefix="1" applyFont="1" applyFill="1" applyBorder="1" applyAlignment="1" applyProtection="1">
      <alignment horizontal="left" vertical="center" wrapText="1"/>
    </xf>
    <xf numFmtId="0" fontId="72" fillId="0" borderId="4" xfId="0" applyFont="1" applyFill="1" applyBorder="1" applyAlignment="1" applyProtection="1">
      <alignment horizontal="left" shrinkToFit="1"/>
      <protection locked="0"/>
    </xf>
    <xf numFmtId="0" fontId="72" fillId="0" borderId="5" xfId="0" applyFont="1" applyFill="1" applyBorder="1" applyAlignment="1" applyProtection="1">
      <alignment horizontal="left" shrinkToFit="1"/>
      <protection locked="0"/>
    </xf>
    <xf numFmtId="165" fontId="10" fillId="2" borderId="5" xfId="0" applyNumberFormat="1" applyFont="1" applyFill="1" applyBorder="1" applyAlignment="1" applyProtection="1">
      <alignment horizontal="right"/>
    </xf>
    <xf numFmtId="4" fontId="10" fillId="2" borderId="5" xfId="0" applyNumberFormat="1" applyFont="1" applyFill="1" applyBorder="1" applyAlignment="1" applyProtection="1">
      <alignment horizontal="right"/>
    </xf>
    <xf numFmtId="4" fontId="10" fillId="2" borderId="52" xfId="0" applyNumberFormat="1" applyFont="1" applyFill="1" applyBorder="1" applyAlignment="1" applyProtection="1">
      <alignment horizontal="right"/>
    </xf>
    <xf numFmtId="0" fontId="4" fillId="2" borderId="14" xfId="0" quotePrefix="1" applyFont="1" applyFill="1" applyBorder="1" applyAlignment="1" applyProtection="1">
      <alignment horizontal="left" vertical="center" wrapText="1"/>
    </xf>
    <xf numFmtId="3" fontId="72" fillId="0" borderId="5" xfId="0" applyNumberFormat="1" applyFont="1" applyFill="1" applyBorder="1" applyAlignment="1" applyProtection="1">
      <alignment horizontal="center"/>
      <protection locked="0"/>
    </xf>
    <xf numFmtId="165" fontId="72" fillId="0" borderId="5" xfId="0" applyNumberFormat="1" applyFont="1" applyBorder="1" applyAlignment="1" applyProtection="1">
      <alignment horizontal="right"/>
      <protection locked="0"/>
    </xf>
    <xf numFmtId="165" fontId="72" fillId="0" borderId="52" xfId="0" applyNumberFormat="1" applyFont="1" applyBorder="1" applyAlignment="1" applyProtection="1">
      <alignment horizontal="right"/>
      <protection locked="0"/>
    </xf>
    <xf numFmtId="0" fontId="72" fillId="0" borderId="19" xfId="0" applyFont="1" applyFill="1" applyBorder="1" applyAlignment="1" applyProtection="1">
      <alignment horizontal="center"/>
      <protection locked="0"/>
    </xf>
    <xf numFmtId="0" fontId="72" fillId="0" borderId="20" xfId="0" applyFont="1" applyFill="1" applyBorder="1" applyAlignment="1" applyProtection="1">
      <alignment horizontal="center"/>
      <protection locked="0"/>
    </xf>
    <xf numFmtId="0" fontId="72" fillId="0" borderId="21" xfId="0" applyFont="1" applyFill="1" applyBorder="1" applyAlignment="1" applyProtection="1">
      <alignment horizontal="center"/>
      <protection locked="0"/>
    </xf>
    <xf numFmtId="3" fontId="72" fillId="8" borderId="19" xfId="0" applyNumberFormat="1" applyFont="1" applyFill="1" applyBorder="1" applyAlignment="1" applyProtection="1">
      <alignment horizontal="center"/>
      <protection locked="0"/>
    </xf>
    <xf numFmtId="3" fontId="72" fillId="8" borderId="20" xfId="0" applyNumberFormat="1" applyFont="1" applyFill="1" applyBorder="1" applyAlignment="1" applyProtection="1">
      <alignment horizontal="center"/>
      <protection locked="0"/>
    </xf>
    <xf numFmtId="3" fontId="72" fillId="8" borderId="21" xfId="0" applyNumberFormat="1" applyFont="1" applyFill="1" applyBorder="1" applyAlignment="1" applyProtection="1">
      <alignment horizontal="center"/>
      <protection locked="0"/>
    </xf>
    <xf numFmtId="0" fontId="0" fillId="0" borderId="20" xfId="0" applyBorder="1" applyAlignment="1">
      <alignment horizontal="left" vertical="center" wrapText="1"/>
    </xf>
    <xf numFmtId="165" fontId="72" fillId="2" borderId="19" xfId="0" applyNumberFormat="1" applyFont="1" applyFill="1" applyBorder="1" applyAlignment="1" applyProtection="1">
      <alignment horizontal="center"/>
    </xf>
    <xf numFmtId="165" fontId="72" fillId="2" borderId="20" xfId="0" applyNumberFormat="1" applyFont="1" applyFill="1" applyBorder="1" applyAlignment="1" applyProtection="1">
      <alignment horizontal="center"/>
    </xf>
    <xf numFmtId="165" fontId="72" fillId="2" borderId="32" xfId="0" applyNumberFormat="1" applyFont="1" applyFill="1" applyBorder="1" applyAlignment="1" applyProtection="1">
      <alignment horizontal="center"/>
    </xf>
    <xf numFmtId="165" fontId="72" fillId="0" borderId="30" xfId="0" applyNumberFormat="1" applyFont="1" applyFill="1" applyBorder="1" applyAlignment="1" applyProtection="1">
      <alignment horizontal="right"/>
      <protection locked="0"/>
    </xf>
    <xf numFmtId="165" fontId="72" fillId="0" borderId="56" xfId="0" applyNumberFormat="1" applyFont="1" applyFill="1" applyBorder="1" applyAlignment="1" applyProtection="1">
      <alignment horizontal="right"/>
      <protection locked="0"/>
    </xf>
    <xf numFmtId="165" fontId="72" fillId="8" borderId="5" xfId="0" applyNumberFormat="1" applyFont="1" applyFill="1" applyBorder="1" applyAlignment="1" applyProtection="1">
      <alignment horizontal="right"/>
      <protection locked="0"/>
    </xf>
    <xf numFmtId="165" fontId="72" fillId="8" borderId="52" xfId="0" applyNumberFormat="1" applyFont="1" applyFill="1" applyBorder="1" applyAlignment="1" applyProtection="1">
      <alignment horizontal="right"/>
      <protection locked="0"/>
    </xf>
    <xf numFmtId="165" fontId="72" fillId="2" borderId="5" xfId="0" applyNumberFormat="1" applyFont="1" applyFill="1" applyBorder="1" applyAlignment="1" applyProtection="1">
      <alignment horizontal="right"/>
    </xf>
    <xf numFmtId="165" fontId="72" fillId="2" borderId="52" xfId="0" applyNumberFormat="1" applyFont="1" applyFill="1" applyBorder="1" applyAlignment="1" applyProtection="1">
      <alignment horizontal="right"/>
    </xf>
    <xf numFmtId="165" fontId="10" fillId="2" borderId="5" xfId="0" applyNumberFormat="1" applyFont="1" applyFill="1" applyBorder="1" applyAlignment="1" applyProtection="1">
      <alignment horizontal="right" wrapText="1"/>
    </xf>
    <xf numFmtId="165" fontId="10" fillId="2" borderId="52" xfId="0" applyNumberFormat="1" applyFont="1" applyFill="1" applyBorder="1" applyAlignment="1" applyProtection="1">
      <alignment horizontal="right" wrapText="1"/>
    </xf>
    <xf numFmtId="165" fontId="72" fillId="0" borderId="5" xfId="0" applyNumberFormat="1" applyFont="1" applyFill="1" applyBorder="1" applyAlignment="1" applyProtection="1">
      <alignment horizontal="right"/>
      <protection locked="0"/>
    </xf>
    <xf numFmtId="165" fontId="72" fillId="0" borderId="52" xfId="0" applyNumberFormat="1" applyFont="1" applyFill="1" applyBorder="1" applyAlignment="1" applyProtection="1">
      <alignment horizontal="right"/>
      <protection locked="0"/>
    </xf>
    <xf numFmtId="0" fontId="4" fillId="2" borderId="75" xfId="0" applyFont="1" applyFill="1" applyBorder="1" applyAlignment="1" applyProtection="1">
      <alignment horizontal="left"/>
    </xf>
    <xf numFmtId="0" fontId="4" fillId="2" borderId="25" xfId="0" applyFont="1" applyFill="1" applyBorder="1" applyAlignment="1" applyProtection="1">
      <alignment horizontal="left"/>
    </xf>
    <xf numFmtId="0" fontId="4" fillId="2" borderId="76" xfId="0" applyFont="1" applyFill="1" applyBorder="1" applyAlignment="1" applyProtection="1">
      <alignment horizontal="left"/>
    </xf>
    <xf numFmtId="0" fontId="72" fillId="0" borderId="43" xfId="0" applyFont="1" applyBorder="1" applyAlignment="1" applyProtection="1">
      <alignment vertical="center"/>
      <protection locked="0"/>
    </xf>
    <xf numFmtId="0" fontId="72" fillId="0" borderId="28" xfId="0" applyFont="1" applyBorder="1" applyAlignment="1" applyProtection="1">
      <alignment vertical="center"/>
      <protection locked="0"/>
    </xf>
    <xf numFmtId="0" fontId="72" fillId="0" borderId="27" xfId="0" applyFont="1" applyBorder="1" applyAlignment="1" applyProtection="1">
      <alignment vertical="center" wrapText="1"/>
      <protection locked="0"/>
    </xf>
    <xf numFmtId="0" fontId="72" fillId="0" borderId="43" xfId="0" applyFont="1" applyBorder="1" applyAlignment="1" applyProtection="1">
      <alignment vertical="center" wrapText="1"/>
      <protection locked="0"/>
    </xf>
    <xf numFmtId="0" fontId="72" fillId="0" borderId="42" xfId="0" applyFont="1" applyBorder="1" applyAlignment="1" applyProtection="1">
      <alignment vertical="center" wrapText="1"/>
      <protection locked="0"/>
    </xf>
    <xf numFmtId="4" fontId="72" fillId="0" borderId="27" xfId="0" applyNumberFormat="1" applyFont="1" applyFill="1" applyBorder="1" applyAlignment="1" applyProtection="1">
      <alignment horizontal="right"/>
      <protection locked="0"/>
    </xf>
    <xf numFmtId="4" fontId="72" fillId="0" borderId="43" xfId="0" applyNumberFormat="1" applyFont="1" applyFill="1" applyBorder="1" applyAlignment="1" applyProtection="1">
      <alignment horizontal="right"/>
      <protection locked="0"/>
    </xf>
    <xf numFmtId="4" fontId="72" fillId="0" borderId="28" xfId="0" applyNumberFormat="1" applyFont="1" applyFill="1" applyBorder="1" applyAlignment="1" applyProtection="1">
      <alignment horizontal="right"/>
      <protection locked="0"/>
    </xf>
    <xf numFmtId="14" fontId="71" fillId="0" borderId="19" xfId="0" applyNumberFormat="1" applyFont="1" applyFill="1" applyBorder="1" applyAlignment="1" applyProtection="1">
      <alignment horizontal="center" vertical="center"/>
    </xf>
    <xf numFmtId="14" fontId="71" fillId="0" borderId="20" xfId="0" applyNumberFormat="1" applyFont="1" applyFill="1" applyBorder="1" applyAlignment="1" applyProtection="1">
      <alignment horizontal="center" vertical="center"/>
    </xf>
    <xf numFmtId="14" fontId="71" fillId="0" borderId="21" xfId="0" applyNumberFormat="1" applyFont="1" applyFill="1" applyBorder="1" applyAlignment="1" applyProtection="1">
      <alignment horizontal="center" vertical="center"/>
    </xf>
    <xf numFmtId="0" fontId="4" fillId="0" borderId="19" xfId="0" quotePrefix="1" applyFont="1" applyFill="1" applyBorder="1" applyAlignment="1" applyProtection="1">
      <alignment horizontal="left" vertical="center" wrapText="1"/>
    </xf>
    <xf numFmtId="0" fontId="4" fillId="0" borderId="20" xfId="0" quotePrefix="1" applyFont="1" applyFill="1" applyBorder="1" applyAlignment="1" applyProtection="1">
      <alignment horizontal="left" vertical="center" wrapText="1"/>
    </xf>
    <xf numFmtId="0" fontId="4" fillId="0" borderId="32" xfId="0" quotePrefix="1" applyFont="1" applyFill="1" applyBorder="1" applyAlignment="1" applyProtection="1">
      <alignment horizontal="left" vertical="center" wrapText="1"/>
    </xf>
    <xf numFmtId="44" fontId="4" fillId="0" borderId="19" xfId="5" quotePrefix="1" applyFont="1" applyFill="1" applyBorder="1" applyAlignment="1" applyProtection="1">
      <alignment vertical="center" wrapText="1"/>
    </xf>
    <xf numFmtId="44" fontId="4" fillId="0" borderId="20" xfId="5" quotePrefix="1" applyFont="1" applyFill="1" applyBorder="1" applyAlignment="1" applyProtection="1">
      <alignment vertical="center" wrapText="1"/>
    </xf>
    <xf numFmtId="44" fontId="4" fillId="0" borderId="32" xfId="5" quotePrefix="1" applyFont="1" applyFill="1" applyBorder="1" applyAlignment="1" applyProtection="1">
      <alignment vertical="center" wrapText="1"/>
    </xf>
    <xf numFmtId="14" fontId="71" fillId="0" borderId="5" xfId="0" applyNumberFormat="1" applyFont="1" applyFill="1" applyBorder="1" applyAlignment="1" applyProtection="1">
      <alignment horizontal="center" vertical="center"/>
    </xf>
    <xf numFmtId="0" fontId="4" fillId="8" borderId="17"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4" fillId="8" borderId="43" xfId="0" applyFont="1" applyFill="1" applyBorder="1" applyAlignment="1" applyProtection="1">
      <alignment horizontal="left" vertical="center" wrapText="1"/>
    </xf>
    <xf numFmtId="0" fontId="4" fillId="8" borderId="42" xfId="0" applyFont="1" applyFill="1" applyBorder="1" applyAlignment="1" applyProtection="1">
      <alignment horizontal="left" vertical="center" wrapText="1"/>
    </xf>
    <xf numFmtId="14" fontId="71" fillId="8" borderId="17" xfId="0" applyNumberFormat="1" applyFont="1" applyFill="1" applyBorder="1" applyAlignment="1" applyProtection="1">
      <alignment horizontal="center" vertical="center"/>
    </xf>
    <xf numFmtId="14" fontId="71" fillId="8" borderId="15" xfId="0" applyNumberFormat="1" applyFont="1" applyFill="1" applyBorder="1" applyAlignment="1" applyProtection="1">
      <alignment horizontal="center" vertical="center"/>
    </xf>
    <xf numFmtId="14" fontId="71" fillId="8" borderId="18" xfId="0" applyNumberFormat="1" applyFont="1" applyFill="1" applyBorder="1" applyAlignment="1" applyProtection="1">
      <alignment horizontal="center" vertical="center"/>
    </xf>
    <xf numFmtId="14" fontId="71" fillId="8" borderId="27" xfId="0" applyNumberFormat="1" applyFont="1" applyFill="1" applyBorder="1" applyAlignment="1" applyProtection="1">
      <alignment horizontal="center" vertical="center"/>
    </xf>
    <xf numFmtId="14" fontId="71" fillId="8" borderId="43" xfId="0" applyNumberFormat="1" applyFont="1" applyFill="1" applyBorder="1" applyAlignment="1" applyProtection="1">
      <alignment horizontal="center" vertical="center"/>
    </xf>
    <xf numFmtId="14" fontId="71" fillId="8" borderId="28" xfId="0" applyNumberFormat="1" applyFont="1" applyFill="1" applyBorder="1" applyAlignment="1" applyProtection="1">
      <alignment horizontal="center" vertical="center"/>
    </xf>
    <xf numFmtId="14" fontId="71" fillId="0" borderId="17" xfId="0" applyNumberFormat="1" applyFont="1" applyFill="1" applyBorder="1" applyAlignment="1" applyProtection="1">
      <alignment horizontal="center" vertical="center"/>
    </xf>
    <xf numFmtId="14" fontId="71" fillId="0" borderId="15" xfId="0" applyNumberFormat="1" applyFont="1" applyFill="1" applyBorder="1" applyAlignment="1" applyProtection="1">
      <alignment horizontal="center" vertical="center"/>
    </xf>
    <xf numFmtId="14" fontId="71" fillId="0" borderId="18" xfId="0" applyNumberFormat="1" applyFont="1" applyFill="1" applyBorder="1" applyAlignment="1" applyProtection="1">
      <alignment horizontal="center" vertical="center"/>
    </xf>
    <xf numFmtId="14" fontId="71" fillId="0" borderId="46" xfId="0" applyNumberFormat="1" applyFont="1" applyFill="1" applyBorder="1" applyAlignment="1" applyProtection="1">
      <alignment horizontal="center" vertical="center"/>
    </xf>
    <xf numFmtId="14" fontId="71" fillId="0" borderId="41" xfId="0" applyNumberFormat="1" applyFont="1" applyFill="1" applyBorder="1" applyAlignment="1" applyProtection="1">
      <alignment horizontal="center" vertical="center"/>
    </xf>
    <xf numFmtId="14" fontId="71" fillId="0" borderId="55" xfId="0" applyNumberFormat="1" applyFont="1" applyFill="1" applyBorder="1" applyAlignment="1" applyProtection="1">
      <alignment horizontal="center" vertical="center"/>
    </xf>
    <xf numFmtId="4" fontId="72" fillId="0" borderId="43" xfId="0" applyNumberFormat="1" applyFont="1" applyBorder="1" applyAlignment="1" applyProtection="1">
      <alignment horizontal="center"/>
      <protection locked="0"/>
    </xf>
    <xf numFmtId="4" fontId="72" fillId="0" borderId="42" xfId="0" applyNumberFormat="1" applyFont="1" applyBorder="1" applyAlignment="1" applyProtection="1">
      <alignment horizontal="center"/>
      <protection locked="0"/>
    </xf>
    <xf numFmtId="4" fontId="84" fillId="8" borderId="19" xfId="0" applyNumberFormat="1" applyFont="1" applyFill="1" applyBorder="1" applyAlignment="1" applyProtection="1">
      <alignment horizontal="right"/>
    </xf>
    <xf numFmtId="4" fontId="84" fillId="8" borderId="20" xfId="0" applyNumberFormat="1" applyFont="1" applyFill="1" applyBorder="1" applyAlignment="1" applyProtection="1">
      <alignment horizontal="right"/>
    </xf>
    <xf numFmtId="4" fontId="84" fillId="8" borderId="32" xfId="0" applyNumberFormat="1" applyFont="1" applyFill="1" applyBorder="1" applyAlignment="1" applyProtection="1">
      <alignment horizontal="right"/>
    </xf>
    <xf numFmtId="14" fontId="1" fillId="0" borderId="19" xfId="0" applyNumberFormat="1" applyFont="1" applyFill="1" applyBorder="1" applyAlignment="1" applyProtection="1">
      <alignment horizontal="center" vertical="center"/>
    </xf>
    <xf numFmtId="14" fontId="1" fillId="0" borderId="20" xfId="0" applyNumberFormat="1" applyFont="1" applyFill="1" applyBorder="1" applyAlignment="1" applyProtection="1">
      <alignment horizontal="center" vertical="center"/>
    </xf>
    <xf numFmtId="14" fontId="1" fillId="0" borderId="32" xfId="0" applyNumberFormat="1" applyFont="1" applyFill="1" applyBorder="1" applyAlignment="1" applyProtection="1">
      <alignment horizontal="center" vertical="center"/>
    </xf>
    <xf numFmtId="16" fontId="72" fillId="0" borderId="59" xfId="0" applyNumberFormat="1" applyFont="1" applyBorder="1" applyAlignment="1" applyProtection="1">
      <alignment shrinkToFit="1"/>
      <protection locked="0"/>
    </xf>
    <xf numFmtId="0" fontId="72" fillId="0" borderId="19" xfId="0" applyFont="1" applyFill="1" applyBorder="1" applyAlignment="1" applyProtection="1">
      <alignment horizontal="left" vertical="center"/>
      <protection locked="0"/>
    </xf>
    <xf numFmtId="0" fontId="72" fillId="0" borderId="20" xfId="0" applyFont="1" applyFill="1" applyBorder="1" applyAlignment="1" applyProtection="1">
      <alignment horizontal="left" vertical="center"/>
      <protection locked="0"/>
    </xf>
    <xf numFmtId="0" fontId="72" fillId="0" borderId="21" xfId="0" applyFont="1" applyFill="1" applyBorder="1" applyAlignment="1" applyProtection="1">
      <alignment horizontal="left" vertical="center"/>
      <protection locked="0"/>
    </xf>
    <xf numFmtId="14" fontId="72" fillId="0" borderId="19" xfId="0" applyNumberFormat="1" applyFont="1" applyFill="1" applyBorder="1" applyAlignment="1" applyProtection="1">
      <alignment horizontal="left" vertical="center" wrapText="1"/>
      <protection locked="0"/>
    </xf>
    <xf numFmtId="14" fontId="72" fillId="0" borderId="20" xfId="0" applyNumberFormat="1" applyFont="1" applyFill="1" applyBorder="1" applyAlignment="1" applyProtection="1">
      <alignment horizontal="left" vertical="center" wrapText="1"/>
      <protection locked="0"/>
    </xf>
    <xf numFmtId="14" fontId="72" fillId="0" borderId="21" xfId="0" applyNumberFormat="1" applyFont="1" applyFill="1" applyBorder="1" applyAlignment="1" applyProtection="1">
      <alignment horizontal="left" vertical="center" wrapText="1"/>
      <protection locked="0"/>
    </xf>
    <xf numFmtId="14" fontId="72" fillId="0" borderId="19" xfId="0" applyNumberFormat="1" applyFont="1" applyFill="1" applyBorder="1" applyAlignment="1" applyProtection="1">
      <alignment horizontal="left" vertical="center"/>
      <protection locked="0"/>
    </xf>
    <xf numFmtId="14" fontId="72" fillId="0" borderId="20" xfId="0" applyNumberFormat="1" applyFont="1" applyFill="1" applyBorder="1" applyAlignment="1" applyProtection="1">
      <alignment horizontal="left" vertical="center"/>
      <protection locked="0"/>
    </xf>
    <xf numFmtId="14" fontId="72" fillId="0" borderId="21" xfId="0" applyNumberFormat="1" applyFont="1" applyFill="1" applyBorder="1" applyAlignment="1" applyProtection="1">
      <alignment horizontal="left" vertical="center"/>
      <protection locked="0"/>
    </xf>
    <xf numFmtId="165" fontId="72" fillId="2" borderId="19" xfId="0" applyNumberFormat="1" applyFont="1" applyFill="1" applyBorder="1" applyAlignment="1" applyProtection="1">
      <alignment horizontal="right" vertical="center"/>
    </xf>
    <xf numFmtId="165" fontId="72" fillId="2" borderId="20" xfId="0" applyNumberFormat="1" applyFont="1" applyFill="1" applyBorder="1" applyAlignment="1" applyProtection="1">
      <alignment horizontal="right" vertical="center"/>
    </xf>
    <xf numFmtId="165" fontId="72" fillId="2" borderId="32" xfId="0" applyNumberFormat="1" applyFont="1" applyFill="1" applyBorder="1" applyAlignment="1" applyProtection="1">
      <alignment horizontal="right" vertical="center"/>
    </xf>
    <xf numFmtId="0" fontId="85" fillId="0" borderId="19" xfId="0" applyFont="1" applyFill="1" applyBorder="1" applyAlignment="1" applyProtection="1">
      <alignment horizontal="left" vertical="center" wrapText="1" shrinkToFit="1"/>
      <protection locked="0"/>
    </xf>
    <xf numFmtId="0" fontId="85" fillId="0" borderId="20" xfId="0" applyFont="1" applyFill="1" applyBorder="1" applyAlignment="1" applyProtection="1">
      <alignment horizontal="left" vertical="center" wrapText="1" shrinkToFit="1"/>
      <protection locked="0"/>
    </xf>
    <xf numFmtId="0" fontId="85" fillId="0" borderId="21" xfId="0" applyFont="1" applyFill="1" applyBorder="1" applyAlignment="1" applyProtection="1">
      <alignment horizontal="left" vertical="center" wrapText="1" shrinkToFit="1"/>
      <protection locked="0"/>
    </xf>
    <xf numFmtId="3" fontId="72" fillId="0" borderId="19" xfId="0" applyNumberFormat="1" applyFont="1" applyBorder="1" applyAlignment="1" applyProtection="1">
      <alignment horizontal="center" vertical="center"/>
      <protection locked="0"/>
    </xf>
    <xf numFmtId="3" fontId="72" fillId="0" borderId="20" xfId="0" applyNumberFormat="1" applyFont="1" applyBorder="1" applyAlignment="1" applyProtection="1">
      <alignment horizontal="center" vertical="center"/>
      <protection locked="0"/>
    </xf>
    <xf numFmtId="3" fontId="72" fillId="0" borderId="21" xfId="0" applyNumberFormat="1" applyFont="1" applyBorder="1" applyAlignment="1" applyProtection="1">
      <alignment horizontal="center" vertical="center"/>
      <protection locked="0"/>
    </xf>
    <xf numFmtId="4" fontId="72" fillId="2" borderId="19" xfId="0" applyNumberFormat="1" applyFont="1" applyFill="1" applyBorder="1" applyAlignment="1" applyProtection="1">
      <alignment horizontal="right"/>
    </xf>
    <xf numFmtId="4" fontId="72" fillId="2" borderId="20" xfId="0" applyNumberFormat="1" applyFont="1" applyFill="1" applyBorder="1" applyAlignment="1" applyProtection="1">
      <alignment horizontal="right"/>
    </xf>
    <xf numFmtId="4" fontId="72" fillId="2" borderId="32" xfId="0" applyNumberFormat="1" applyFont="1" applyFill="1" applyBorder="1" applyAlignment="1" applyProtection="1">
      <alignment horizontal="right"/>
    </xf>
    <xf numFmtId="0" fontId="4" fillId="2" borderId="32" xfId="0" applyFont="1" applyFill="1" applyBorder="1" applyAlignment="1" applyProtection="1">
      <alignment horizontal="left" wrapText="1"/>
    </xf>
    <xf numFmtId="0" fontId="76" fillId="9" borderId="0" xfId="0" applyFont="1" applyFill="1" applyBorder="1" applyAlignment="1" applyProtection="1">
      <alignment horizontal="left"/>
    </xf>
    <xf numFmtId="0" fontId="72" fillId="0" borderId="32" xfId="0" applyFont="1" applyFill="1" applyBorder="1" applyAlignment="1" applyProtection="1">
      <alignment horizontal="left" vertical="center"/>
      <protection locked="0"/>
    </xf>
    <xf numFmtId="0" fontId="85" fillId="0" borderId="32" xfId="0" applyFont="1" applyFill="1" applyBorder="1" applyAlignment="1" applyProtection="1">
      <alignment horizontal="left" vertical="center" wrapText="1" shrinkToFit="1"/>
      <protection locked="0"/>
    </xf>
    <xf numFmtId="164" fontId="72" fillId="0" borderId="19" xfId="0" applyNumberFormat="1" applyFont="1" applyBorder="1" applyAlignment="1" applyProtection="1">
      <alignment horizontal="left" vertical="center" wrapText="1"/>
      <protection locked="0"/>
    </xf>
    <xf numFmtId="164" fontId="72" fillId="0" borderId="21" xfId="0" applyNumberFormat="1" applyFont="1" applyBorder="1" applyAlignment="1" applyProtection="1">
      <alignment horizontal="left" vertical="center" wrapText="1"/>
      <protection locked="0"/>
    </xf>
    <xf numFmtId="14" fontId="72" fillId="0" borderId="32" xfId="0" applyNumberFormat="1" applyFont="1" applyFill="1" applyBorder="1" applyAlignment="1" applyProtection="1">
      <alignment horizontal="left" vertical="center"/>
      <protection locked="0"/>
    </xf>
    <xf numFmtId="0" fontId="5" fillId="2" borderId="19" xfId="0" quotePrefix="1" applyFont="1" applyFill="1" applyBorder="1" applyAlignment="1" applyProtection="1">
      <alignment horizontal="left" wrapText="1"/>
    </xf>
    <xf numFmtId="0" fontId="5" fillId="2" borderId="20" xfId="0" applyFont="1" applyFill="1" applyBorder="1" applyAlignment="1" applyProtection="1">
      <alignment horizontal="left" wrapText="1"/>
    </xf>
    <xf numFmtId="0" fontId="5" fillId="2" borderId="21" xfId="0" applyFont="1" applyFill="1" applyBorder="1" applyAlignment="1" applyProtection="1">
      <alignment horizontal="left" wrapText="1"/>
    </xf>
    <xf numFmtId="4" fontId="72" fillId="2" borderId="5" xfId="0" applyNumberFormat="1" applyFont="1" applyFill="1" applyBorder="1" applyAlignment="1" applyProtection="1">
      <alignment horizontal="right"/>
    </xf>
    <xf numFmtId="4" fontId="72" fillId="2" borderId="52" xfId="0" applyNumberFormat="1" applyFont="1" applyFill="1" applyBorder="1" applyAlignment="1" applyProtection="1">
      <alignment horizontal="right"/>
    </xf>
    <xf numFmtId="0" fontId="4" fillId="2" borderId="27" xfId="0" applyFont="1" applyFill="1" applyBorder="1" applyAlignment="1" applyProtection="1">
      <alignment horizontal="left"/>
    </xf>
    <xf numFmtId="0" fontId="4" fillId="2" borderId="43" xfId="0" applyFont="1" applyFill="1" applyBorder="1" applyAlignment="1" applyProtection="1">
      <alignment horizontal="left"/>
    </xf>
    <xf numFmtId="0" fontId="4" fillId="2" borderId="28" xfId="0" applyFont="1" applyFill="1" applyBorder="1" applyAlignment="1" applyProtection="1">
      <alignment horizontal="left"/>
    </xf>
    <xf numFmtId="0" fontId="5" fillId="2" borderId="19" xfId="0" applyFont="1" applyFill="1" applyBorder="1" applyAlignment="1" applyProtection="1">
      <alignment horizontal="center" wrapText="1"/>
    </xf>
    <xf numFmtId="0" fontId="0" fillId="0" borderId="32" xfId="0" applyBorder="1"/>
    <xf numFmtId="165" fontId="72" fillId="0" borderId="19" xfId="0" applyNumberFormat="1" applyFont="1" applyBorder="1" applyAlignment="1" applyProtection="1">
      <alignment horizontal="center" vertical="center"/>
      <protection locked="0"/>
    </xf>
    <xf numFmtId="165" fontId="72" fillId="0" borderId="20" xfId="0" applyNumberFormat="1" applyFont="1" applyBorder="1" applyAlignment="1" applyProtection="1">
      <alignment horizontal="center" vertical="center"/>
      <protection locked="0"/>
    </xf>
    <xf numFmtId="165" fontId="72" fillId="0" borderId="21" xfId="0" applyNumberFormat="1" applyFont="1" applyBorder="1" applyAlignment="1" applyProtection="1">
      <alignment horizontal="center" vertical="center"/>
      <protection locked="0"/>
    </xf>
    <xf numFmtId="49" fontId="72" fillId="0" borderId="19" xfId="0" applyNumberFormat="1" applyFont="1" applyBorder="1" applyAlignment="1" applyProtection="1">
      <alignment horizontal="center" vertical="center"/>
      <protection locked="0"/>
    </xf>
    <xf numFmtId="49" fontId="72" fillId="0" borderId="20" xfId="0" applyNumberFormat="1" applyFont="1" applyBorder="1" applyAlignment="1" applyProtection="1">
      <alignment horizontal="center" vertical="center"/>
      <protection locked="0"/>
    </xf>
    <xf numFmtId="49" fontId="72" fillId="0" borderId="21" xfId="0" applyNumberFormat="1" applyFont="1" applyBorder="1" applyAlignment="1" applyProtection="1">
      <alignment horizontal="center" vertical="center"/>
      <protection locked="0"/>
    </xf>
    <xf numFmtId="0" fontId="4" fillId="2" borderId="19" xfId="0" applyNumberFormat="1" applyFont="1" applyFill="1" applyBorder="1" applyAlignment="1" applyProtection="1">
      <alignment vertical="top" wrapText="1"/>
    </xf>
    <xf numFmtId="0" fontId="4" fillId="2" borderId="20" xfId="0" applyNumberFormat="1" applyFont="1" applyFill="1" applyBorder="1" applyAlignment="1" applyProtection="1">
      <alignment vertical="top" wrapText="1"/>
    </xf>
    <xf numFmtId="0" fontId="4" fillId="2" borderId="32" xfId="0" applyNumberFormat="1" applyFont="1" applyFill="1" applyBorder="1" applyAlignment="1" applyProtection="1">
      <alignment vertical="top" wrapText="1"/>
    </xf>
    <xf numFmtId="49" fontId="75" fillId="0" borderId="20" xfId="0" applyNumberFormat="1" applyFont="1" applyFill="1" applyBorder="1" applyAlignment="1" applyProtection="1">
      <alignment horizontal="left" vertical="top" wrapText="1"/>
      <protection locked="0"/>
    </xf>
    <xf numFmtId="49" fontId="75" fillId="0" borderId="32" xfId="0" applyNumberFormat="1" applyFont="1" applyFill="1" applyBorder="1" applyAlignment="1" applyProtection="1">
      <alignment horizontal="left" vertical="top" wrapText="1"/>
      <protection locked="0"/>
    </xf>
    <xf numFmtId="49" fontId="79" fillId="8" borderId="27" xfId="0" applyNumberFormat="1" applyFont="1" applyFill="1" applyBorder="1" applyAlignment="1" applyProtection="1">
      <alignment horizontal="left" vertical="center" wrapText="1"/>
    </xf>
    <xf numFmtId="49" fontId="79" fillId="8" borderId="43" xfId="0" applyNumberFormat="1" applyFont="1" applyFill="1" applyBorder="1" applyAlignment="1" applyProtection="1">
      <alignment horizontal="left" vertical="center" wrapText="1"/>
    </xf>
    <xf numFmtId="49" fontId="79" fillId="8" borderId="28" xfId="0" applyNumberFormat="1" applyFont="1" applyFill="1" applyBorder="1" applyAlignment="1" applyProtection="1">
      <alignment horizontal="left" vertical="center" wrapText="1"/>
    </xf>
    <xf numFmtId="0" fontId="83" fillId="0" borderId="60" xfId="0" applyFont="1" applyFill="1" applyBorder="1" applyAlignment="1" applyProtection="1">
      <alignment horizontal="left"/>
      <protection locked="0"/>
    </xf>
    <xf numFmtId="0" fontId="83" fillId="0" borderId="8" xfId="0" applyFont="1" applyFill="1" applyBorder="1" applyAlignment="1" applyProtection="1">
      <alignment horizontal="left"/>
      <protection locked="0"/>
    </xf>
    <xf numFmtId="0" fontId="83" fillId="0" borderId="61" xfId="0" applyFont="1" applyFill="1" applyBorder="1" applyAlignment="1" applyProtection="1">
      <alignment horizontal="left"/>
      <protection locked="0"/>
    </xf>
    <xf numFmtId="49" fontId="71" fillId="0" borderId="19" xfId="0" applyNumberFormat="1" applyFont="1" applyFill="1" applyBorder="1" applyAlignment="1" applyProtection="1">
      <alignment horizontal="left" shrinkToFit="1"/>
      <protection locked="0"/>
    </xf>
    <xf numFmtId="49" fontId="71" fillId="0" borderId="20" xfId="0" applyNumberFormat="1" applyFont="1" applyFill="1" applyBorder="1" applyAlignment="1" applyProtection="1">
      <alignment horizontal="left" shrinkToFit="1"/>
      <protection locked="0"/>
    </xf>
    <xf numFmtId="49" fontId="71" fillId="0" borderId="32" xfId="0" applyNumberFormat="1" applyFont="1" applyFill="1" applyBorder="1" applyAlignment="1" applyProtection="1">
      <alignment horizontal="left" shrinkToFit="1"/>
      <protection locked="0"/>
    </xf>
    <xf numFmtId="0" fontId="0" fillId="2" borderId="1" xfId="0" applyFill="1" applyBorder="1" applyAlignment="1" applyProtection="1">
      <alignment horizontal="left"/>
    </xf>
    <xf numFmtId="0" fontId="0" fillId="2" borderId="0" xfId="0" applyFill="1" applyBorder="1" applyAlignment="1" applyProtection="1">
      <alignment horizontal="left"/>
    </xf>
    <xf numFmtId="0" fontId="0" fillId="2" borderId="10" xfId="0" applyFill="1" applyBorder="1" applyAlignment="1" applyProtection="1">
      <alignment horizontal="left"/>
    </xf>
    <xf numFmtId="49" fontId="79" fillId="2" borderId="59" xfId="0" applyNumberFormat="1" applyFont="1" applyFill="1" applyBorder="1" applyAlignment="1" applyProtection="1">
      <alignment horizontal="left" vertical="center" wrapText="1"/>
    </xf>
    <xf numFmtId="49" fontId="72" fillId="0" borderId="6" xfId="0" applyNumberFormat="1" applyFont="1" applyBorder="1" applyAlignment="1" applyProtection="1">
      <alignment horizontal="left" vertical="center" wrapText="1"/>
      <protection locked="0"/>
    </xf>
    <xf numFmtId="49" fontId="72" fillId="0" borderId="20" xfId="0" applyNumberFormat="1" applyFont="1" applyBorder="1" applyAlignment="1" applyProtection="1">
      <alignment horizontal="left" vertical="center" wrapText="1"/>
      <protection locked="0"/>
    </xf>
    <xf numFmtId="49" fontId="72" fillId="0" borderId="21" xfId="0" applyNumberFormat="1" applyFont="1" applyBorder="1" applyAlignment="1" applyProtection="1">
      <alignment horizontal="left" vertical="center" wrapText="1"/>
      <protection locked="0"/>
    </xf>
    <xf numFmtId="4" fontId="72" fillId="8" borderId="5" xfId="0" applyNumberFormat="1" applyFont="1" applyFill="1" applyBorder="1" applyAlignment="1" applyProtection="1">
      <alignment horizontal="right"/>
      <protection locked="0"/>
    </xf>
    <xf numFmtId="4" fontId="72" fillId="8" borderId="52" xfId="0" applyNumberFormat="1" applyFont="1" applyFill="1" applyBorder="1" applyAlignment="1" applyProtection="1">
      <alignment horizontal="right"/>
      <protection locked="0"/>
    </xf>
    <xf numFmtId="3" fontId="72" fillId="0" borderId="5" xfId="0" applyNumberFormat="1" applyFont="1" applyFill="1" applyBorder="1" applyAlignment="1" applyProtection="1">
      <alignment horizontal="right" vertical="center"/>
      <protection locked="0"/>
    </xf>
    <xf numFmtId="0" fontId="4" fillId="2" borderId="5" xfId="0" applyNumberFormat="1" applyFont="1" applyFill="1" applyBorder="1" applyAlignment="1" applyProtection="1">
      <alignment horizontal="left" vertical="top" wrapText="1"/>
    </xf>
    <xf numFmtId="49" fontId="4" fillId="2" borderId="4" xfId="0" applyNumberFormat="1" applyFont="1" applyFill="1" applyBorder="1" applyAlignment="1" applyProtection="1">
      <alignment horizontal="left" vertical="top"/>
    </xf>
    <xf numFmtId="49" fontId="4" fillId="2" borderId="5" xfId="0" applyNumberFormat="1" applyFont="1" applyFill="1" applyBorder="1" applyAlignment="1" applyProtection="1">
      <alignment horizontal="left" vertical="top"/>
    </xf>
    <xf numFmtId="164" fontId="72" fillId="0" borderId="32" xfId="0" applyNumberFormat="1" applyFont="1" applyBorder="1" applyAlignment="1" applyProtection="1">
      <alignment horizontal="left" vertical="center" wrapText="1"/>
      <protection locked="0"/>
    </xf>
    <xf numFmtId="0" fontId="4" fillId="2" borderId="17" xfId="0" quotePrefix="1" applyFont="1" applyFill="1" applyBorder="1" applyAlignment="1" applyProtection="1">
      <alignment horizontal="left" vertical="center"/>
    </xf>
    <xf numFmtId="49" fontId="72" fillId="0" borderId="19" xfId="0" applyNumberFormat="1" applyFont="1" applyBorder="1" applyAlignment="1" applyProtection="1">
      <alignment horizontal="left" vertical="center" wrapText="1"/>
      <protection locked="0"/>
    </xf>
    <xf numFmtId="16" fontId="72" fillId="0" borderId="19" xfId="0" applyNumberFormat="1" applyFont="1" applyFill="1" applyBorder="1" applyAlignment="1" applyProtection="1">
      <alignment horizontal="center" vertical="center"/>
      <protection locked="0"/>
    </xf>
    <xf numFmtId="0" fontId="72" fillId="0" borderId="20" xfId="0" applyFont="1" applyFill="1" applyBorder="1" applyAlignment="1" applyProtection="1">
      <alignment horizontal="center" vertical="center"/>
      <protection locked="0"/>
    </xf>
    <xf numFmtId="0" fontId="72" fillId="0" borderId="21"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4" fillId="2" borderId="19" xfId="0" applyFont="1" applyFill="1" applyBorder="1" applyAlignment="1" applyProtection="1">
      <alignment horizontal="center" wrapText="1"/>
    </xf>
    <xf numFmtId="0" fontId="5" fillId="2" borderId="19" xfId="0" applyFont="1" applyFill="1" applyBorder="1" applyAlignment="1" applyProtection="1">
      <alignment wrapText="1"/>
    </xf>
    <xf numFmtId="0" fontId="5" fillId="2" borderId="20" xfId="0" applyFont="1" applyFill="1" applyBorder="1" applyAlignment="1" applyProtection="1">
      <alignment wrapText="1"/>
    </xf>
    <xf numFmtId="0" fontId="5" fillId="2" borderId="21" xfId="0" applyFont="1" applyFill="1" applyBorder="1" applyAlignment="1" applyProtection="1">
      <alignment wrapText="1"/>
    </xf>
    <xf numFmtId="0" fontId="4" fillId="2" borderId="21" xfId="0" applyFont="1" applyFill="1" applyBorder="1" applyAlignment="1" applyProtection="1">
      <alignment wrapText="1"/>
    </xf>
    <xf numFmtId="0" fontId="5" fillId="2" borderId="20" xfId="0" quotePrefix="1" applyFont="1" applyFill="1" applyBorder="1" applyAlignment="1" applyProtection="1">
      <alignment horizontal="left" wrapText="1"/>
    </xf>
    <xf numFmtId="0" fontId="5" fillId="2" borderId="21" xfId="0" quotePrefix="1" applyFont="1" applyFill="1" applyBorder="1" applyAlignment="1" applyProtection="1">
      <alignment horizontal="left" wrapText="1"/>
    </xf>
    <xf numFmtId="0" fontId="5" fillId="2" borderId="6" xfId="0" applyFont="1" applyFill="1" applyBorder="1" applyAlignment="1" applyProtection="1">
      <alignment horizontal="left" wrapText="1"/>
    </xf>
    <xf numFmtId="0" fontId="5" fillId="2" borderId="19" xfId="0" applyFont="1" applyFill="1" applyBorder="1" applyAlignment="1" applyProtection="1">
      <alignment horizontal="left" wrapText="1"/>
    </xf>
    <xf numFmtId="0" fontId="7" fillId="2" borderId="6" xfId="0" applyFont="1" applyFill="1" applyBorder="1" applyAlignment="1" applyProtection="1">
      <alignment horizontal="right"/>
    </xf>
    <xf numFmtId="0" fontId="7" fillId="2" borderId="21" xfId="0" applyFont="1" applyFill="1" applyBorder="1" applyAlignment="1" applyProtection="1">
      <alignment horizontal="right"/>
    </xf>
    <xf numFmtId="0" fontId="5" fillId="2" borderId="20" xfId="0" applyFont="1" applyFill="1" applyBorder="1" applyAlignment="1" applyProtection="1">
      <alignment horizontal="center" wrapText="1"/>
    </xf>
    <xf numFmtId="0" fontId="5" fillId="2" borderId="32" xfId="0" applyFont="1" applyFill="1" applyBorder="1" applyAlignment="1" applyProtection="1">
      <alignment horizontal="center" wrapText="1"/>
    </xf>
    <xf numFmtId="0" fontId="4" fillId="2" borderId="19" xfId="0" quotePrefix="1" applyFont="1" applyFill="1" applyBorder="1" applyAlignment="1" applyProtection="1">
      <alignment horizontal="center" wrapText="1"/>
    </xf>
    <xf numFmtId="0" fontId="4" fillId="2" borderId="20" xfId="0" quotePrefix="1" applyFont="1" applyFill="1" applyBorder="1" applyAlignment="1" applyProtection="1">
      <alignment horizontal="center" wrapText="1"/>
    </xf>
    <xf numFmtId="0" fontId="4" fillId="2" borderId="21" xfId="0" quotePrefix="1" applyFont="1" applyFill="1" applyBorder="1" applyAlignment="1" applyProtection="1">
      <alignment horizontal="center" wrapText="1"/>
    </xf>
    <xf numFmtId="0" fontId="5" fillId="2" borderId="4" xfId="0" applyFont="1" applyFill="1" applyBorder="1" applyAlignment="1" applyProtection="1">
      <alignment horizontal="left" wrapText="1"/>
    </xf>
    <xf numFmtId="0" fontId="5" fillId="2" borderId="5" xfId="0" applyFont="1" applyFill="1" applyBorder="1" applyAlignment="1" applyProtection="1">
      <alignment horizontal="left" wrapText="1"/>
    </xf>
    <xf numFmtId="0" fontId="5" fillId="2" borderId="19" xfId="0" quotePrefix="1" applyFont="1" applyFill="1" applyBorder="1" applyAlignment="1" applyProtection="1">
      <alignment horizontal="center" wrapText="1"/>
    </xf>
    <xf numFmtId="0" fontId="5" fillId="2" borderId="20" xfId="0" quotePrefix="1" applyFont="1" applyFill="1" applyBorder="1" applyAlignment="1" applyProtection="1">
      <alignment horizontal="center" wrapText="1"/>
    </xf>
    <xf numFmtId="0" fontId="5" fillId="2" borderId="21" xfId="0" quotePrefix="1" applyFont="1" applyFill="1" applyBorder="1" applyAlignment="1" applyProtection="1">
      <alignment horizontal="center" wrapText="1"/>
    </xf>
    <xf numFmtId="0" fontId="11" fillId="2" borderId="19" xfId="0" quotePrefix="1" applyFont="1" applyFill="1" applyBorder="1" applyAlignment="1" applyProtection="1">
      <alignment horizontal="center" wrapText="1"/>
    </xf>
    <xf numFmtId="0" fontId="11" fillId="2" borderId="20" xfId="0" applyFont="1" applyFill="1" applyBorder="1" applyAlignment="1" applyProtection="1">
      <alignment horizontal="center" wrapText="1"/>
    </xf>
    <xf numFmtId="0" fontId="11" fillId="2" borderId="21" xfId="0" applyFont="1" applyFill="1" applyBorder="1" applyAlignment="1" applyProtection="1">
      <alignment horizontal="center" wrapText="1"/>
    </xf>
    <xf numFmtId="0" fontId="5" fillId="2" borderId="21" xfId="0" applyFont="1" applyFill="1" applyBorder="1" applyAlignment="1" applyProtection="1">
      <alignment horizontal="center" wrapText="1"/>
    </xf>
    <xf numFmtId="0" fontId="7" fillId="2" borderId="4" xfId="0" applyFont="1" applyFill="1" applyBorder="1" applyAlignment="1" applyProtection="1">
      <alignment horizontal="right"/>
    </xf>
    <xf numFmtId="0" fontId="7" fillId="2" borderId="5" xfId="0" applyFont="1" applyFill="1" applyBorder="1" applyAlignment="1" applyProtection="1">
      <alignment horizontal="right"/>
    </xf>
    <xf numFmtId="49" fontId="72" fillId="0" borderId="77" xfId="0" applyNumberFormat="1" applyFont="1" applyBorder="1" applyAlignment="1" applyProtection="1">
      <alignment horizontal="left" vertical="top"/>
      <protection locked="0"/>
    </xf>
    <xf numFmtId="49" fontId="72" fillId="0" borderId="78" xfId="0" applyNumberFormat="1" applyFont="1" applyBorder="1" applyAlignment="1" applyProtection="1">
      <alignment horizontal="left" vertical="top"/>
      <protection locked="0"/>
    </xf>
    <xf numFmtId="49" fontId="72" fillId="0" borderId="79" xfId="0" applyNumberFormat="1" applyFont="1" applyBorder="1" applyAlignment="1" applyProtection="1">
      <alignment horizontal="left" vertical="top"/>
      <protection locked="0"/>
    </xf>
    <xf numFmtId="165" fontId="82" fillId="2" borderId="5" xfId="0" applyNumberFormat="1" applyFont="1" applyFill="1" applyBorder="1" applyAlignment="1" applyProtection="1">
      <alignment horizontal="right" wrapText="1"/>
    </xf>
    <xf numFmtId="165" fontId="82" fillId="2" borderId="52" xfId="0" applyNumberFormat="1" applyFont="1" applyFill="1" applyBorder="1" applyAlignment="1" applyProtection="1">
      <alignment horizontal="right" wrapText="1"/>
    </xf>
    <xf numFmtId="0" fontId="74" fillId="0" borderId="19"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14" fontId="72" fillId="0" borderId="46" xfId="0" applyNumberFormat="1" applyFont="1" applyBorder="1" applyAlignment="1" applyProtection="1">
      <alignment horizontal="left" vertical="center" wrapText="1"/>
      <protection locked="0"/>
    </xf>
    <xf numFmtId="14" fontId="72" fillId="0" borderId="41" xfId="0" applyNumberFormat="1" applyFont="1" applyBorder="1" applyAlignment="1" applyProtection="1">
      <alignment horizontal="left" vertical="center" wrapText="1"/>
      <protection locked="0"/>
    </xf>
    <xf numFmtId="14" fontId="72" fillId="0" borderId="55" xfId="0" applyNumberFormat="1" applyFont="1" applyBorder="1" applyAlignment="1" applyProtection="1">
      <alignment horizontal="left" vertical="center" wrapText="1"/>
      <protection locked="0"/>
    </xf>
    <xf numFmtId="0" fontId="10" fillId="7" borderId="46" xfId="0" applyFont="1" applyFill="1" applyBorder="1" applyAlignment="1" applyProtection="1">
      <alignment horizontal="left"/>
    </xf>
    <xf numFmtId="0" fontId="10" fillId="7" borderId="41" xfId="0" applyFont="1" applyFill="1" applyBorder="1" applyAlignment="1" applyProtection="1">
      <alignment horizontal="left"/>
    </xf>
    <xf numFmtId="0" fontId="10" fillId="7" borderId="58" xfId="0" applyFont="1" applyFill="1" applyBorder="1" applyAlignment="1" applyProtection="1">
      <alignment horizontal="left"/>
    </xf>
    <xf numFmtId="0" fontId="4" fillId="2" borderId="16" xfId="0" applyFont="1" applyFill="1" applyBorder="1" applyAlignment="1" applyProtection="1">
      <alignment horizontal="left" wrapText="1"/>
    </xf>
    <xf numFmtId="4" fontId="82" fillId="0" borderId="19" xfId="0" applyNumberFormat="1" applyFont="1" applyFill="1" applyBorder="1" applyAlignment="1" applyProtection="1">
      <alignment horizontal="center" vertical="center"/>
      <protection locked="0"/>
    </xf>
    <xf numFmtId="4" fontId="82" fillId="0" borderId="20" xfId="0" applyNumberFormat="1" applyFont="1" applyFill="1" applyBorder="1" applyAlignment="1" applyProtection="1">
      <alignment horizontal="center" vertical="center"/>
      <protection locked="0"/>
    </xf>
    <xf numFmtId="4" fontId="82" fillId="0" borderId="32"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left"/>
    </xf>
    <xf numFmtId="0" fontId="4" fillId="0" borderId="1"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10" xfId="0" applyFont="1" applyFill="1" applyBorder="1" applyAlignment="1" applyProtection="1">
      <alignment horizontal="left" wrapText="1"/>
    </xf>
    <xf numFmtId="0" fontId="4" fillId="2" borderId="21" xfId="0" quotePrefix="1" applyFont="1" applyFill="1" applyBorder="1" applyAlignment="1" applyProtection="1">
      <alignment horizontal="left" vertical="center" wrapText="1"/>
    </xf>
    <xf numFmtId="0" fontId="4" fillId="2" borderId="32" xfId="0" applyFont="1" applyFill="1" applyBorder="1" applyAlignment="1" applyProtection="1">
      <alignment horizontal="left" vertical="center" wrapText="1"/>
    </xf>
    <xf numFmtId="0" fontId="4" fillId="2" borderId="19" xfId="0" applyNumberFormat="1" applyFont="1" applyFill="1" applyBorder="1" applyAlignment="1" applyProtection="1">
      <alignment horizontal="left" vertical="top" wrapText="1"/>
    </xf>
    <xf numFmtId="0" fontId="4" fillId="2" borderId="20" xfId="0" applyNumberFormat="1" applyFont="1" applyFill="1" applyBorder="1" applyAlignment="1" applyProtection="1">
      <alignment horizontal="left" vertical="top" wrapText="1"/>
    </xf>
    <xf numFmtId="0" fontId="4" fillId="2" borderId="21" xfId="0" applyNumberFormat="1" applyFont="1" applyFill="1" applyBorder="1" applyAlignment="1" applyProtection="1">
      <alignment horizontal="left" vertical="top" wrapText="1"/>
    </xf>
    <xf numFmtId="0" fontId="7" fillId="8" borderId="33" xfId="2" applyFill="1" applyBorder="1" applyAlignment="1" applyProtection="1">
      <alignment horizontal="center" vertical="center"/>
    </xf>
    <xf numFmtId="0" fontId="7" fillId="8" borderId="37" xfId="2" applyFill="1" applyBorder="1" applyAlignment="1" applyProtection="1">
      <alignment vertical="center"/>
    </xf>
    <xf numFmtId="0" fontId="7" fillId="8" borderId="38" xfId="2" applyFill="1" applyBorder="1" applyAlignment="1" applyProtection="1">
      <alignment vertical="center"/>
    </xf>
    <xf numFmtId="0" fontId="7" fillId="8" borderId="0" xfId="2" applyFill="1" applyAlignment="1" applyProtection="1">
      <alignment horizontal="left" vertical="center"/>
    </xf>
    <xf numFmtId="0" fontId="7" fillId="8" borderId="10" xfId="2" applyFill="1" applyBorder="1" applyAlignment="1" applyProtection="1">
      <alignment horizontal="left" vertical="center"/>
    </xf>
    <xf numFmtId="0" fontId="3" fillId="8" borderId="0" xfId="2" applyFont="1" applyFill="1" applyAlignment="1" applyProtection="1">
      <alignment horizontal="left" vertical="center"/>
    </xf>
    <xf numFmtId="0" fontId="7" fillId="8" borderId="14" xfId="2" applyFont="1" applyFill="1" applyBorder="1" applyAlignment="1" applyProtection="1">
      <alignment horizontal="left" vertical="center"/>
    </xf>
    <xf numFmtId="0" fontId="7" fillId="8" borderId="18" xfId="2" applyFont="1" applyFill="1" applyBorder="1" applyAlignment="1" applyProtection="1">
      <alignment horizontal="left" vertical="center"/>
    </xf>
    <xf numFmtId="16" fontId="74" fillId="0" borderId="17" xfId="2" applyNumberFormat="1" applyFont="1" applyFill="1" applyBorder="1" applyAlignment="1" applyProtection="1">
      <alignment horizontal="left" vertical="center" wrapText="1" shrinkToFit="1"/>
      <protection locked="0"/>
    </xf>
    <xf numFmtId="0" fontId="74" fillId="0" borderId="15" xfId="2" applyFont="1" applyFill="1" applyBorder="1" applyAlignment="1" applyProtection="1">
      <alignment horizontal="left" vertical="center" wrapText="1" shrinkToFit="1"/>
      <protection locked="0"/>
    </xf>
    <xf numFmtId="0" fontId="74" fillId="0" borderId="18" xfId="2" applyFont="1" applyFill="1" applyBorder="1" applyAlignment="1" applyProtection="1">
      <alignment horizontal="left" vertical="center" wrapText="1" shrinkToFit="1"/>
      <protection locked="0"/>
    </xf>
    <xf numFmtId="0" fontId="3" fillId="8" borderId="80" xfId="2" applyFont="1" applyFill="1" applyBorder="1" applyAlignment="1" applyProtection="1">
      <alignment horizontal="center" vertical="center" wrapText="1"/>
    </xf>
    <xf numFmtId="0" fontId="3" fillId="8" borderId="81" xfId="2" applyFont="1" applyFill="1" applyBorder="1" applyAlignment="1" applyProtection="1">
      <alignment horizontal="center" vertical="center" wrapText="1"/>
    </xf>
    <xf numFmtId="0" fontId="3" fillId="8" borderId="40" xfId="2" applyFont="1" applyFill="1" applyBorder="1" applyAlignment="1" applyProtection="1">
      <alignment horizontal="center" vertical="center" wrapText="1"/>
    </xf>
    <xf numFmtId="0" fontId="3" fillId="8" borderId="41" xfId="2" applyFont="1" applyFill="1" applyBorder="1" applyAlignment="1" applyProtection="1">
      <alignment horizontal="center" vertical="center" wrapText="1"/>
    </xf>
    <xf numFmtId="0" fontId="3" fillId="8" borderId="58" xfId="2" applyFont="1" applyFill="1" applyBorder="1" applyAlignment="1" applyProtection="1">
      <alignment horizontal="center" vertical="center" wrapText="1"/>
    </xf>
    <xf numFmtId="0" fontId="7" fillId="8" borderId="35" xfId="2" applyFont="1" applyFill="1" applyBorder="1" applyAlignment="1" applyProtection="1">
      <alignment horizontal="left" vertical="center"/>
    </xf>
    <xf numFmtId="0" fontId="7" fillId="8" borderId="34" xfId="2" applyFont="1" applyFill="1" applyBorder="1" applyAlignment="1" applyProtection="1">
      <alignment horizontal="left" vertical="center"/>
    </xf>
    <xf numFmtId="0" fontId="58" fillId="11" borderId="29" xfId="2" applyFont="1" applyFill="1" applyBorder="1" applyAlignment="1" applyProtection="1">
      <alignment horizontal="left" vertical="center"/>
    </xf>
    <xf numFmtId="0" fontId="58" fillId="11" borderId="9" xfId="2" applyFont="1" applyFill="1" applyBorder="1" applyAlignment="1" applyProtection="1">
      <alignment horizontal="left" vertical="center"/>
    </xf>
    <xf numFmtId="0" fontId="58" fillId="11" borderId="24" xfId="2" applyFont="1" applyFill="1" applyBorder="1" applyAlignment="1" applyProtection="1">
      <alignment horizontal="left" vertical="center"/>
    </xf>
    <xf numFmtId="0" fontId="56" fillId="8" borderId="6" xfId="2" applyFont="1" applyFill="1" applyBorder="1" applyAlignment="1" applyProtection="1">
      <alignment horizontal="left" vertical="center" wrapText="1"/>
    </xf>
    <xf numFmtId="0" fontId="56" fillId="8" borderId="20" xfId="2" applyFont="1" applyFill="1" applyBorder="1" applyAlignment="1" applyProtection="1">
      <alignment horizontal="left" vertical="center" wrapText="1"/>
    </xf>
    <xf numFmtId="0" fontId="56" fillId="8" borderId="21" xfId="2" applyFont="1" applyFill="1" applyBorder="1" applyAlignment="1" applyProtection="1">
      <alignment horizontal="left" vertical="center" wrapText="1"/>
    </xf>
    <xf numFmtId="0" fontId="7" fillId="8" borderId="6" xfId="2" applyFont="1" applyFill="1" applyBorder="1" applyAlignment="1" applyProtection="1">
      <alignment vertical="center"/>
    </xf>
    <xf numFmtId="0" fontId="7" fillId="8" borderId="21" xfId="2" applyFont="1" applyFill="1" applyBorder="1" applyAlignment="1" applyProtection="1">
      <alignment vertical="center"/>
    </xf>
    <xf numFmtId="0" fontId="74" fillId="8" borderId="19" xfId="2" applyFont="1" applyFill="1" applyBorder="1" applyAlignment="1" applyProtection="1">
      <alignment horizontal="left" vertical="center"/>
    </xf>
    <xf numFmtId="0" fontId="74" fillId="8" borderId="20" xfId="2" applyFont="1" applyFill="1" applyBorder="1" applyAlignment="1" applyProtection="1">
      <alignment horizontal="left" vertical="center"/>
    </xf>
    <xf numFmtId="0" fontId="74" fillId="8" borderId="32" xfId="2" applyFont="1" applyFill="1" applyBorder="1" applyAlignment="1" applyProtection="1">
      <alignment horizontal="left" vertical="center"/>
    </xf>
    <xf numFmtId="0" fontId="7" fillId="8" borderId="4" xfId="2" applyFont="1" applyFill="1" applyBorder="1" applyAlignment="1" applyProtection="1">
      <alignment vertical="center"/>
    </xf>
    <xf numFmtId="0" fontId="7" fillId="8" borderId="5" xfId="2" applyFont="1" applyFill="1" applyBorder="1" applyAlignment="1" applyProtection="1">
      <alignment vertical="center"/>
    </xf>
    <xf numFmtId="0" fontId="74" fillId="8" borderId="5" xfId="2" applyFont="1" applyFill="1" applyBorder="1" applyAlignment="1" applyProtection="1">
      <alignment horizontal="left" vertical="center" wrapText="1" shrinkToFit="1"/>
    </xf>
    <xf numFmtId="0" fontId="74" fillId="8" borderId="52" xfId="2" applyFont="1" applyFill="1" applyBorder="1" applyAlignment="1" applyProtection="1">
      <alignment horizontal="left" vertical="center" wrapText="1" shrinkToFit="1"/>
    </xf>
    <xf numFmtId="0" fontId="7" fillId="2" borderId="9" xfId="2" applyFont="1" applyFill="1" applyBorder="1" applyAlignment="1" applyProtection="1">
      <alignment horizontal="left" vertical="center" wrapText="1"/>
    </xf>
    <xf numFmtId="0" fontId="10" fillId="2" borderId="29" xfId="2" quotePrefix="1" applyFont="1" applyFill="1" applyBorder="1" applyAlignment="1" applyProtection="1">
      <alignment horizontal="left"/>
    </xf>
    <xf numFmtId="0" fontId="10" fillId="2" borderId="9" xfId="2" applyFont="1" applyFill="1" applyBorder="1" applyAlignment="1" applyProtection="1">
      <alignment horizontal="left"/>
    </xf>
    <xf numFmtId="0" fontId="10" fillId="2" borderId="13" xfId="2" applyFont="1" applyFill="1" applyBorder="1" applyAlignment="1" applyProtection="1">
      <alignment horizontal="left"/>
    </xf>
    <xf numFmtId="0" fontId="10" fillId="2" borderId="54" xfId="2" quotePrefix="1" applyFont="1" applyFill="1" applyBorder="1" applyAlignment="1" applyProtection="1">
      <alignment horizontal="left"/>
    </xf>
    <xf numFmtId="0" fontId="10" fillId="2" borderId="24" xfId="2" applyFont="1" applyFill="1" applyBorder="1" applyAlignment="1" applyProtection="1">
      <alignment horizontal="left"/>
    </xf>
    <xf numFmtId="0" fontId="71" fillId="0" borderId="40" xfId="2" applyFont="1" applyFill="1" applyBorder="1" applyAlignment="1" applyProtection="1">
      <alignment horizontal="left" vertical="center" wrapText="1"/>
      <protection locked="0"/>
    </xf>
    <xf numFmtId="0" fontId="71" fillId="0" borderId="41" xfId="2" applyFont="1" applyFill="1" applyBorder="1" applyAlignment="1" applyProtection="1">
      <alignment horizontal="left" vertical="center" wrapText="1"/>
      <protection locked="0"/>
    </xf>
    <xf numFmtId="0" fontId="71" fillId="0" borderId="55" xfId="2" applyFont="1" applyFill="1" applyBorder="1" applyAlignment="1" applyProtection="1">
      <alignment horizontal="left" vertical="center" wrapText="1"/>
      <protection locked="0"/>
    </xf>
    <xf numFmtId="14" fontId="71" fillId="0" borderId="46" xfId="2" applyNumberFormat="1" applyFont="1" applyFill="1" applyBorder="1" applyAlignment="1" applyProtection="1">
      <alignment horizontal="left" vertical="center"/>
      <protection locked="0"/>
    </xf>
    <xf numFmtId="14" fontId="71" fillId="0" borderId="55" xfId="2" applyNumberFormat="1" applyFont="1" applyFill="1" applyBorder="1" applyAlignment="1" applyProtection="1">
      <alignment horizontal="left" vertical="center"/>
      <protection locked="0"/>
    </xf>
    <xf numFmtId="0" fontId="7" fillId="7" borderId="46" xfId="2" applyFill="1" applyBorder="1" applyAlignment="1" applyProtection="1">
      <alignment horizontal="left"/>
    </xf>
    <xf numFmtId="0" fontId="7" fillId="7" borderId="41" xfId="2" applyFill="1" applyBorder="1" applyAlignment="1" applyProtection="1">
      <alignment horizontal="left"/>
    </xf>
    <xf numFmtId="0" fontId="7" fillId="7" borderId="58" xfId="2" applyFill="1" applyBorder="1" applyAlignment="1" applyProtection="1">
      <alignment horizontal="left"/>
    </xf>
    <xf numFmtId="0" fontId="10" fillId="2" borderId="82" xfId="2" applyFont="1" applyFill="1" applyBorder="1" applyAlignment="1" applyProtection="1">
      <alignment horizontal="left"/>
    </xf>
    <xf numFmtId="0" fontId="10" fillId="2" borderId="83" xfId="2" applyFont="1" applyFill="1" applyBorder="1" applyAlignment="1" applyProtection="1">
      <alignment horizontal="left"/>
    </xf>
    <xf numFmtId="0" fontId="10" fillId="2" borderId="84" xfId="2" applyFont="1" applyFill="1" applyBorder="1" applyAlignment="1" applyProtection="1">
      <alignment horizontal="left"/>
    </xf>
    <xf numFmtId="0" fontId="10" fillId="2" borderId="85" xfId="2" applyFont="1" applyFill="1" applyBorder="1" applyAlignment="1" applyProtection="1">
      <alignment horizontal="left"/>
    </xf>
    <xf numFmtId="49" fontId="71" fillId="0" borderId="86" xfId="2" applyNumberFormat="1" applyFont="1" applyFill="1" applyBorder="1" applyAlignment="1" applyProtection="1">
      <alignment horizontal="left" vertical="top" wrapText="1"/>
      <protection locked="0"/>
    </xf>
    <xf numFmtId="49" fontId="71" fillId="0" borderId="8" xfId="2" applyNumberFormat="1" applyFont="1" applyFill="1" applyBorder="1" applyAlignment="1" applyProtection="1">
      <alignment horizontal="left" vertical="top" wrapText="1"/>
      <protection locked="0"/>
    </xf>
    <xf numFmtId="49" fontId="71" fillId="0" borderId="61" xfId="2" applyNumberFormat="1" applyFont="1" applyFill="1" applyBorder="1" applyAlignment="1" applyProtection="1">
      <alignment horizontal="left" vertical="top" wrapText="1"/>
      <protection locked="0"/>
    </xf>
    <xf numFmtId="49" fontId="71" fillId="0" borderId="6" xfId="2" applyNumberFormat="1" applyFont="1" applyFill="1" applyBorder="1" applyAlignment="1" applyProtection="1">
      <alignment horizontal="left" vertical="top" wrapText="1"/>
      <protection locked="0"/>
    </xf>
    <xf numFmtId="49" fontId="71" fillId="0" borderId="20" xfId="2" applyNumberFormat="1" applyFont="1" applyFill="1" applyBorder="1" applyAlignment="1" applyProtection="1">
      <alignment horizontal="left" vertical="top" wrapText="1"/>
      <protection locked="0"/>
    </xf>
    <xf numFmtId="49" fontId="71" fillId="0" borderId="32" xfId="2" applyNumberFormat="1" applyFont="1" applyFill="1" applyBorder="1" applyAlignment="1" applyProtection="1">
      <alignment horizontal="left" vertical="top" wrapText="1"/>
      <protection locked="0"/>
    </xf>
    <xf numFmtId="49" fontId="71" fillId="0" borderId="63" xfId="2" applyNumberFormat="1" applyFont="1" applyFill="1" applyBorder="1" applyAlignment="1" applyProtection="1">
      <alignment horizontal="left" vertical="top" wrapText="1"/>
      <protection locked="0"/>
    </xf>
    <xf numFmtId="49" fontId="71" fillId="0" borderId="64" xfId="2" applyNumberFormat="1" applyFont="1" applyFill="1" applyBorder="1" applyAlignment="1" applyProtection="1">
      <alignment horizontal="left" vertical="top" wrapText="1"/>
      <protection locked="0"/>
    </xf>
    <xf numFmtId="49" fontId="71" fillId="0" borderId="87" xfId="2" applyNumberFormat="1" applyFont="1" applyFill="1" applyBorder="1" applyAlignment="1" applyProtection="1">
      <alignment horizontal="left" vertical="top" wrapText="1"/>
      <protection locked="0"/>
    </xf>
    <xf numFmtId="0" fontId="15" fillId="2" borderId="33" xfId="2" applyFont="1" applyFill="1" applyBorder="1" applyAlignment="1" applyProtection="1">
      <alignment horizontal="left" vertical="top" wrapText="1"/>
    </xf>
    <xf numFmtId="0" fontId="15" fillId="2" borderId="37" xfId="2" applyFont="1" applyFill="1" applyBorder="1" applyAlignment="1" applyProtection="1">
      <alignment horizontal="left" vertical="top" wrapText="1"/>
    </xf>
    <xf numFmtId="0" fontId="15" fillId="2" borderId="38" xfId="2" applyFont="1" applyFill="1" applyBorder="1" applyAlignment="1" applyProtection="1">
      <alignment horizontal="left" vertical="top" wrapText="1"/>
    </xf>
    <xf numFmtId="0" fontId="71" fillId="0" borderId="4" xfId="2" applyFont="1" applyFill="1" applyBorder="1" applyAlignment="1" applyProtection="1">
      <alignment horizontal="left" vertical="center"/>
      <protection locked="0"/>
    </xf>
    <xf numFmtId="0" fontId="71" fillId="0" borderId="5" xfId="2" applyFont="1" applyFill="1" applyBorder="1" applyAlignment="1" applyProtection="1">
      <alignment horizontal="left" vertical="center"/>
      <protection locked="0"/>
    </xf>
    <xf numFmtId="0" fontId="71" fillId="0" borderId="5" xfId="2" applyFont="1" applyFill="1" applyBorder="1" applyAlignment="1" applyProtection="1">
      <alignment horizontal="left"/>
      <protection locked="0"/>
    </xf>
    <xf numFmtId="20" fontId="73" fillId="0" borderId="19" xfId="2" applyNumberFormat="1" applyFont="1" applyFill="1" applyBorder="1" applyAlignment="1" applyProtection="1">
      <alignment horizontal="center" vertical="center"/>
      <protection locked="0"/>
    </xf>
    <xf numFmtId="14" fontId="73" fillId="0" borderId="20" xfId="2" applyNumberFormat="1" applyFont="1" applyFill="1" applyBorder="1" applyAlignment="1" applyProtection="1">
      <alignment horizontal="center" vertical="center"/>
      <protection locked="0"/>
    </xf>
    <xf numFmtId="14" fontId="73" fillId="0" borderId="21" xfId="2" applyNumberFormat="1" applyFont="1" applyFill="1" applyBorder="1" applyAlignment="1" applyProtection="1">
      <alignment horizontal="center" vertical="center"/>
      <protection locked="0"/>
    </xf>
    <xf numFmtId="14" fontId="73" fillId="0" borderId="19" xfId="2" applyNumberFormat="1" applyFont="1" applyFill="1" applyBorder="1" applyAlignment="1" applyProtection="1">
      <alignment horizontal="center" vertical="center"/>
      <protection locked="0"/>
    </xf>
    <xf numFmtId="14" fontId="73" fillId="0" borderId="32" xfId="2" applyNumberFormat="1" applyFont="1" applyFill="1" applyBorder="1" applyAlignment="1" applyProtection="1">
      <alignment horizontal="center" vertical="center"/>
      <protection locked="0"/>
    </xf>
    <xf numFmtId="0" fontId="71" fillId="0" borderId="2" xfId="2" applyFont="1" applyFill="1" applyBorder="1" applyAlignment="1" applyProtection="1">
      <alignment horizontal="left" vertical="center"/>
      <protection locked="0"/>
    </xf>
    <xf numFmtId="0" fontId="71" fillId="0" borderId="30" xfId="2" applyFont="1" applyFill="1" applyBorder="1" applyAlignment="1" applyProtection="1">
      <alignment horizontal="left" vertical="center"/>
      <protection locked="0"/>
    </xf>
    <xf numFmtId="0" fontId="71" fillId="0" borderId="30" xfId="2" applyFont="1" applyFill="1" applyBorder="1" applyAlignment="1" applyProtection="1">
      <alignment horizontal="left"/>
      <protection locked="0"/>
    </xf>
    <xf numFmtId="14" fontId="73" fillId="0" borderId="17" xfId="2" applyNumberFormat="1" applyFont="1" applyFill="1" applyBorder="1" applyAlignment="1" applyProtection="1">
      <alignment horizontal="center" vertical="center"/>
      <protection locked="0"/>
    </xf>
    <xf numFmtId="14" fontId="73" fillId="0" borderId="16" xfId="2" applyNumberFormat="1" applyFont="1" applyFill="1" applyBorder="1" applyAlignment="1" applyProtection="1">
      <alignment horizontal="center" vertical="center"/>
      <protection locked="0"/>
    </xf>
    <xf numFmtId="0" fontId="13" fillId="2" borderId="37" xfId="2" applyFont="1" applyFill="1" applyBorder="1" applyAlignment="1" applyProtection="1">
      <alignment horizontal="right" vertical="top" wrapText="1"/>
    </xf>
    <xf numFmtId="0" fontId="10" fillId="2" borderId="37" xfId="2" applyFont="1" applyFill="1" applyBorder="1" applyAlignment="1" applyProtection="1">
      <alignment horizontal="right" vertical="top" wrapText="1"/>
    </xf>
    <xf numFmtId="0" fontId="10" fillId="2" borderId="88" xfId="2" applyFont="1" applyFill="1" applyBorder="1" applyAlignment="1" applyProtection="1">
      <alignment horizontal="right" vertical="top" wrapText="1"/>
    </xf>
    <xf numFmtId="0" fontId="10" fillId="2" borderId="37" xfId="2" applyFont="1" applyFill="1" applyBorder="1" applyAlignment="1" applyProtection="1">
      <alignment horizontal="right"/>
    </xf>
    <xf numFmtId="0" fontId="10" fillId="2" borderId="88" xfId="2" applyFont="1" applyFill="1" applyBorder="1" applyAlignment="1" applyProtection="1">
      <alignment horizontal="right"/>
    </xf>
    <xf numFmtId="49" fontId="71" fillId="0" borderId="84" xfId="2" applyNumberFormat="1" applyFont="1" applyFill="1" applyBorder="1" applyAlignment="1" applyProtection="1">
      <alignment horizontal="left"/>
      <protection locked="0"/>
    </xf>
    <xf numFmtId="49" fontId="71" fillId="0" borderId="37" xfId="2" applyNumberFormat="1" applyFont="1" applyFill="1" applyBorder="1" applyAlignment="1" applyProtection="1">
      <alignment horizontal="left"/>
      <protection locked="0"/>
    </xf>
    <xf numFmtId="49" fontId="71" fillId="0" borderId="38" xfId="2" applyNumberFormat="1" applyFont="1" applyFill="1" applyBorder="1" applyAlignment="1" applyProtection="1">
      <alignment horizontal="left"/>
      <protection locked="0"/>
    </xf>
    <xf numFmtId="0" fontId="10" fillId="2" borderId="7" xfId="2" applyFont="1" applyFill="1" applyBorder="1" applyAlignment="1" applyProtection="1">
      <alignment horizontal="left"/>
    </xf>
    <xf numFmtId="0" fontId="10" fillId="2" borderId="39" xfId="2" applyFont="1" applyFill="1" applyBorder="1" applyAlignment="1" applyProtection="1">
      <alignment horizontal="left"/>
    </xf>
    <xf numFmtId="0" fontId="10" fillId="2" borderId="60" xfId="2" applyFont="1" applyFill="1" applyBorder="1" applyAlignment="1" applyProtection="1">
      <alignment horizontal="center" wrapText="1"/>
    </xf>
    <xf numFmtId="0" fontId="10" fillId="2" borderId="8" xfId="2" applyFont="1" applyFill="1" applyBorder="1" applyAlignment="1" applyProtection="1">
      <alignment horizontal="center" wrapText="1"/>
    </xf>
    <xf numFmtId="0" fontId="10" fillId="2" borderId="89" xfId="2" applyFont="1" applyFill="1" applyBorder="1" applyAlignment="1" applyProtection="1">
      <alignment horizontal="center" wrapText="1"/>
    </xf>
    <xf numFmtId="0" fontId="10" fillId="2" borderId="61" xfId="2" applyFont="1" applyFill="1" applyBorder="1" applyAlignment="1" applyProtection="1">
      <alignment horizontal="center" wrapText="1"/>
    </xf>
    <xf numFmtId="0" fontId="71" fillId="0" borderId="39" xfId="2" applyFont="1" applyFill="1" applyBorder="1" applyAlignment="1" applyProtection="1">
      <alignment horizontal="left" vertical="center" wrapText="1"/>
      <protection locked="0"/>
    </xf>
    <xf numFmtId="14" fontId="71" fillId="0" borderId="60" xfId="2" applyNumberFormat="1" applyFont="1" applyFill="1" applyBorder="1" applyAlignment="1" applyProtection="1">
      <alignment horizontal="center" vertical="center" wrapText="1"/>
      <protection locked="0"/>
    </xf>
    <xf numFmtId="14" fontId="71" fillId="0" borderId="8" xfId="2" applyNumberFormat="1" applyFont="1" applyFill="1" applyBorder="1" applyAlignment="1" applyProtection="1">
      <alignment horizontal="center" vertical="center" wrapText="1"/>
      <protection locked="0"/>
    </xf>
    <xf numFmtId="14" fontId="71" fillId="0" borderId="89" xfId="2" applyNumberFormat="1" applyFont="1" applyFill="1" applyBorder="1" applyAlignment="1" applyProtection="1">
      <alignment horizontal="center" vertical="center" wrapText="1"/>
      <protection locked="0"/>
    </xf>
    <xf numFmtId="49" fontId="71" fillId="0" borderId="60" xfId="2" applyNumberFormat="1" applyFont="1" applyFill="1" applyBorder="1" applyAlignment="1" applyProtection="1">
      <alignment horizontal="center" vertical="center" wrapText="1"/>
      <protection locked="0"/>
    </xf>
    <xf numFmtId="49" fontId="71" fillId="0" borderId="61" xfId="2" applyNumberFormat="1" applyFont="1" applyFill="1" applyBorder="1" applyAlignment="1" applyProtection="1">
      <alignment horizontal="center" vertical="center" wrapText="1"/>
      <protection locked="0"/>
    </xf>
    <xf numFmtId="0" fontId="71" fillId="0" borderId="34" xfId="2" applyFont="1" applyFill="1" applyBorder="1" applyAlignment="1" applyProtection="1">
      <alignment horizontal="left" vertical="center" wrapText="1"/>
      <protection locked="0"/>
    </xf>
    <xf numFmtId="14" fontId="71" fillId="0" borderId="57" xfId="2" applyNumberFormat="1" applyFont="1" applyFill="1" applyBorder="1" applyAlignment="1" applyProtection="1">
      <alignment horizontal="center" vertical="center" wrapText="1"/>
      <protection locked="0"/>
    </xf>
    <xf numFmtId="14" fontId="71" fillId="0" borderId="64" xfId="2" applyNumberFormat="1" applyFont="1" applyFill="1" applyBorder="1" applyAlignment="1" applyProtection="1">
      <alignment horizontal="center" vertical="center" wrapText="1"/>
      <protection locked="0"/>
    </xf>
    <xf numFmtId="14" fontId="71" fillId="0" borderId="65" xfId="2" applyNumberFormat="1" applyFont="1" applyFill="1" applyBorder="1" applyAlignment="1" applyProtection="1">
      <alignment horizontal="center" vertical="center" wrapText="1"/>
      <protection locked="0"/>
    </xf>
    <xf numFmtId="49" fontId="71" fillId="0" borderId="57" xfId="2" applyNumberFormat="1" applyFont="1" applyFill="1" applyBorder="1" applyAlignment="1" applyProtection="1">
      <alignment horizontal="center" vertical="center" wrapText="1"/>
      <protection locked="0"/>
    </xf>
    <xf numFmtId="49" fontId="71" fillId="0" borderId="87" xfId="2" applyNumberFormat="1" applyFont="1" applyFill="1" applyBorder="1" applyAlignment="1" applyProtection="1">
      <alignment horizontal="center" vertical="center" wrapText="1"/>
      <protection locked="0"/>
    </xf>
    <xf numFmtId="0" fontId="71" fillId="0" borderId="57" xfId="2" applyFont="1" applyFill="1" applyBorder="1" applyAlignment="1" applyProtection="1">
      <alignment horizontal="left" vertical="center" wrapText="1"/>
      <protection locked="0"/>
    </xf>
    <xf numFmtId="0" fontId="71" fillId="0" borderId="64" xfId="2" applyFont="1" applyFill="1" applyBorder="1" applyAlignment="1" applyProtection="1">
      <alignment horizontal="left" vertical="center" wrapText="1"/>
      <protection locked="0"/>
    </xf>
    <xf numFmtId="0" fontId="71" fillId="0" borderId="65" xfId="2" applyFont="1" applyFill="1" applyBorder="1" applyAlignment="1" applyProtection="1">
      <alignment horizontal="left" vertical="center" wrapText="1"/>
      <protection locked="0"/>
    </xf>
    <xf numFmtId="0" fontId="4" fillId="2" borderId="3" xfId="2" applyFont="1" applyFill="1" applyBorder="1" applyAlignment="1" applyProtection="1">
      <alignment horizontal="center"/>
    </xf>
    <xf numFmtId="0" fontId="4" fillId="2" borderId="35" xfId="2" applyFont="1" applyFill="1" applyBorder="1" applyAlignment="1" applyProtection="1">
      <alignment horizontal="center"/>
    </xf>
    <xf numFmtId="0" fontId="7" fillId="2" borderId="45" xfId="2" applyFont="1" applyFill="1" applyBorder="1" applyAlignment="1" applyProtection="1">
      <alignment horizontal="center" vertical="center"/>
    </xf>
    <xf numFmtId="0" fontId="7" fillId="2" borderId="34" xfId="2" applyFont="1" applyFill="1" applyBorder="1" applyAlignment="1" applyProtection="1">
      <alignment horizontal="center" vertical="center"/>
    </xf>
    <xf numFmtId="0" fontId="13" fillId="2" borderId="45" xfId="2" applyFont="1" applyFill="1" applyBorder="1" applyAlignment="1" applyProtection="1">
      <alignment horizontal="center"/>
    </xf>
    <xf numFmtId="0" fontId="13" fillId="2" borderId="60" xfId="2" applyFont="1" applyFill="1" applyBorder="1" applyAlignment="1" applyProtection="1">
      <alignment horizontal="center"/>
    </xf>
    <xf numFmtId="0" fontId="13" fillId="2" borderId="8" xfId="2" applyFont="1" applyFill="1" applyBorder="1" applyAlignment="1" applyProtection="1">
      <alignment horizontal="center"/>
    </xf>
    <xf numFmtId="0" fontId="13" fillId="2" borderId="61" xfId="2" applyFont="1" applyFill="1" applyBorder="1" applyAlignment="1" applyProtection="1">
      <alignment horizontal="center"/>
    </xf>
    <xf numFmtId="0" fontId="13" fillId="2" borderId="57" xfId="2" applyFont="1" applyFill="1" applyBorder="1" applyAlignment="1" applyProtection="1">
      <alignment horizontal="center"/>
    </xf>
    <xf numFmtId="0" fontId="13" fillId="2" borderId="64" xfId="2" applyFont="1" applyFill="1" applyBorder="1" applyAlignment="1" applyProtection="1">
      <alignment horizontal="center"/>
    </xf>
    <xf numFmtId="0" fontId="13" fillId="2" borderId="65" xfId="2" applyFont="1" applyFill="1" applyBorder="1" applyAlignment="1" applyProtection="1">
      <alignment horizontal="center"/>
    </xf>
    <xf numFmtId="0" fontId="13" fillId="2" borderId="87" xfId="2" applyFont="1" applyFill="1" applyBorder="1" applyAlignment="1" applyProtection="1">
      <alignment horizontal="center"/>
    </xf>
    <xf numFmtId="49" fontId="72" fillId="0" borderId="5" xfId="2" applyNumberFormat="1" applyFont="1" applyFill="1" applyBorder="1" applyAlignment="1" applyProtection="1">
      <alignment horizontal="left" vertical="center" wrapText="1"/>
      <protection locked="0"/>
    </xf>
    <xf numFmtId="0" fontId="13" fillId="2" borderId="1" xfId="2" applyFont="1" applyFill="1" applyBorder="1" applyAlignment="1" applyProtection="1">
      <alignment horizontal="left"/>
    </xf>
    <xf numFmtId="0" fontId="13" fillId="2" borderId="0" xfId="2" applyFont="1" applyFill="1" applyBorder="1" applyAlignment="1" applyProtection="1">
      <alignment horizontal="left"/>
    </xf>
    <xf numFmtId="0" fontId="13" fillId="2" borderId="10" xfId="2" applyFont="1" applyFill="1" applyBorder="1" applyAlignment="1" applyProtection="1">
      <alignment horizontal="left"/>
    </xf>
    <xf numFmtId="0" fontId="16" fillId="2" borderId="2" xfId="2" applyFont="1" applyFill="1" applyBorder="1" applyAlignment="1">
      <alignment horizontal="left" vertical="top" wrapText="1"/>
    </xf>
    <xf numFmtId="0" fontId="16" fillId="2" borderId="23" xfId="2" applyFont="1" applyFill="1" applyBorder="1" applyAlignment="1">
      <alignment horizontal="left" vertical="top" wrapText="1"/>
    </xf>
    <xf numFmtId="0" fontId="16" fillId="2" borderId="3" xfId="2" applyFont="1" applyFill="1" applyBorder="1" applyAlignment="1">
      <alignment horizontal="left" vertical="top" wrapText="1"/>
    </xf>
    <xf numFmtId="0" fontId="86" fillId="0" borderId="30" xfId="2" applyFont="1" applyFill="1" applyBorder="1" applyAlignment="1" applyProtection="1">
      <alignment horizontal="center" vertical="center"/>
      <protection locked="0"/>
    </xf>
    <xf numFmtId="0" fontId="86" fillId="0" borderId="12" xfId="0" applyFont="1" applyBorder="1" applyAlignment="1" applyProtection="1">
      <alignment horizontal="center" vertical="center"/>
      <protection locked="0"/>
    </xf>
    <xf numFmtId="0" fontId="86" fillId="0" borderId="45" xfId="0" applyFont="1" applyBorder="1" applyAlignment="1" applyProtection="1">
      <alignment horizontal="center" vertical="center"/>
      <protection locked="0"/>
    </xf>
    <xf numFmtId="0" fontId="6" fillId="2" borderId="17" xfId="2" applyFont="1" applyFill="1" applyBorder="1" applyAlignment="1">
      <alignment horizontal="left" vertical="center" wrapText="1"/>
    </xf>
    <xf numFmtId="0" fontId="6" fillId="2" borderId="15" xfId="2" applyFont="1" applyFill="1" applyBorder="1" applyAlignment="1">
      <alignment horizontal="left" vertical="center" wrapText="1"/>
    </xf>
    <xf numFmtId="0" fontId="6" fillId="2" borderId="22"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27" xfId="2" applyFont="1" applyFill="1" applyBorder="1" applyAlignment="1">
      <alignment horizontal="left" vertical="center" wrapText="1"/>
    </xf>
    <xf numFmtId="0" fontId="6" fillId="2" borderId="43" xfId="2" applyFont="1" applyFill="1" applyBorder="1" applyAlignment="1">
      <alignment horizontal="left" vertical="center" wrapText="1"/>
    </xf>
    <xf numFmtId="0" fontId="10" fillId="2" borderId="41" xfId="2" applyFont="1" applyFill="1" applyBorder="1" applyAlignment="1" applyProtection="1">
      <alignment horizontal="right"/>
    </xf>
    <xf numFmtId="0" fontId="10" fillId="2" borderId="55" xfId="2" applyFont="1" applyFill="1" applyBorder="1" applyAlignment="1" applyProtection="1">
      <alignment horizontal="right"/>
    </xf>
    <xf numFmtId="49" fontId="71" fillId="0" borderId="46" xfId="2" applyNumberFormat="1" applyFont="1" applyFill="1" applyBorder="1" applyAlignment="1" applyProtection="1">
      <alignment horizontal="left"/>
      <protection locked="0"/>
    </xf>
    <xf numFmtId="49" fontId="71" fillId="0" borderId="41" xfId="2" applyNumberFormat="1" applyFont="1" applyFill="1" applyBorder="1" applyAlignment="1" applyProtection="1">
      <alignment horizontal="left"/>
      <protection locked="0"/>
    </xf>
    <xf numFmtId="49" fontId="71" fillId="0" borderId="58" xfId="2" applyNumberFormat="1" applyFont="1" applyFill="1" applyBorder="1" applyAlignment="1" applyProtection="1">
      <alignment horizontal="left"/>
      <protection locked="0"/>
    </xf>
    <xf numFmtId="14" fontId="75" fillId="2" borderId="5" xfId="2" applyNumberFormat="1" applyFont="1" applyFill="1" applyBorder="1" applyAlignment="1" applyProtection="1">
      <alignment horizontal="left" vertical="center" wrapText="1"/>
    </xf>
    <xf numFmtId="14" fontId="75" fillId="2" borderId="19" xfId="2" applyNumberFormat="1" applyFont="1" applyFill="1" applyBorder="1" applyAlignment="1" applyProtection="1">
      <alignment horizontal="left" vertical="center" wrapText="1"/>
    </xf>
    <xf numFmtId="0" fontId="16" fillId="7" borderId="19" xfId="0" applyFont="1" applyFill="1" applyBorder="1" applyAlignment="1" applyProtection="1">
      <alignment horizontal="left" vertical="center"/>
    </xf>
    <xf numFmtId="0" fontId="16" fillId="7" borderId="21" xfId="0" applyFont="1" applyFill="1" applyBorder="1" applyAlignment="1" applyProtection="1">
      <alignment horizontal="left" vertical="center"/>
    </xf>
    <xf numFmtId="0" fontId="75" fillId="7" borderId="19" xfId="0" applyFont="1" applyFill="1" applyBorder="1" applyAlignment="1" applyProtection="1">
      <alignment horizontal="left"/>
    </xf>
    <xf numFmtId="0" fontId="75" fillId="7" borderId="20" xfId="0" applyFont="1" applyFill="1" applyBorder="1" applyAlignment="1" applyProtection="1">
      <alignment horizontal="left"/>
    </xf>
    <xf numFmtId="0" fontId="75" fillId="7" borderId="32" xfId="0" applyFont="1" applyFill="1" applyBorder="1" applyAlignment="1" applyProtection="1">
      <alignment horizontal="left"/>
    </xf>
    <xf numFmtId="0" fontId="13" fillId="2" borderId="6" xfId="2" applyFont="1" applyFill="1" applyBorder="1" applyAlignment="1" applyProtection="1">
      <alignment horizontal="left"/>
    </xf>
    <xf numFmtId="0" fontId="13" fillId="2" borderId="15" xfId="2" applyFont="1" applyFill="1" applyBorder="1" applyAlignment="1" applyProtection="1">
      <alignment horizontal="left"/>
    </xf>
    <xf numFmtId="0" fontId="13" fillId="2" borderId="16" xfId="2" applyFont="1" applyFill="1" applyBorder="1" applyAlignment="1" applyProtection="1">
      <alignment horizontal="left"/>
    </xf>
    <xf numFmtId="0" fontId="72" fillId="2" borderId="19" xfId="2" applyNumberFormat="1" applyFont="1" applyFill="1" applyBorder="1" applyAlignment="1" applyProtection="1">
      <alignment horizontal="left" vertical="center" shrinkToFit="1"/>
      <protection locked="0"/>
    </xf>
    <xf numFmtId="0" fontId="72" fillId="2" borderId="20" xfId="2" applyNumberFormat="1" applyFont="1" applyFill="1" applyBorder="1" applyAlignment="1" applyProtection="1">
      <alignment horizontal="left" vertical="center" shrinkToFit="1"/>
      <protection locked="0"/>
    </xf>
    <xf numFmtId="0" fontId="72" fillId="2" borderId="32" xfId="2" applyNumberFormat="1" applyFont="1" applyFill="1" applyBorder="1" applyAlignment="1" applyProtection="1">
      <alignment horizontal="left" vertical="center" shrinkToFit="1"/>
      <protection locked="0"/>
    </xf>
    <xf numFmtId="0" fontId="72" fillId="8" borderId="19" xfId="2" applyNumberFormat="1" applyFont="1" applyFill="1" applyBorder="1" applyAlignment="1" applyProtection="1">
      <alignment horizontal="left" vertical="center" wrapText="1"/>
      <protection locked="0"/>
    </xf>
    <xf numFmtId="0" fontId="72" fillId="8" borderId="20" xfId="2" applyNumberFormat="1" applyFont="1" applyFill="1" applyBorder="1" applyAlignment="1" applyProtection="1">
      <alignment horizontal="left" vertical="center" wrapText="1"/>
      <protection locked="0"/>
    </xf>
    <xf numFmtId="0" fontId="72" fillId="8" borderId="32" xfId="2" applyNumberFormat="1" applyFont="1" applyFill="1" applyBorder="1" applyAlignment="1" applyProtection="1">
      <alignment horizontal="left" vertical="center" wrapText="1"/>
      <protection locked="0"/>
    </xf>
    <xf numFmtId="0" fontId="75" fillId="2" borderId="5" xfId="2" applyNumberFormat="1" applyFont="1" applyFill="1" applyBorder="1" applyAlignment="1" applyProtection="1">
      <alignment horizontal="left"/>
    </xf>
    <xf numFmtId="0" fontId="75" fillId="2" borderId="19" xfId="2" applyNumberFormat="1" applyFont="1" applyFill="1" applyBorder="1" applyAlignment="1" applyProtection="1">
      <alignment horizontal="left"/>
    </xf>
    <xf numFmtId="0" fontId="16" fillId="7" borderId="19" xfId="0" applyFont="1" applyFill="1" applyBorder="1" applyAlignment="1" applyProtection="1">
      <alignment horizontal="left"/>
    </xf>
    <xf numFmtId="0" fontId="16" fillId="7" borderId="21" xfId="0" applyFont="1" applyFill="1" applyBorder="1" applyAlignment="1" applyProtection="1">
      <alignment horizontal="left"/>
    </xf>
    <xf numFmtId="0" fontId="75" fillId="7" borderId="19" xfId="0" applyFont="1" applyFill="1" applyBorder="1" applyAlignment="1" applyProtection="1">
      <alignment horizontal="left" shrinkToFit="1"/>
    </xf>
    <xf numFmtId="0" fontId="75" fillId="7" borderId="20" xfId="0" applyFont="1" applyFill="1" applyBorder="1" applyAlignment="1" applyProtection="1">
      <alignment horizontal="left" shrinkToFit="1"/>
    </xf>
    <xf numFmtId="0" fontId="75" fillId="7" borderId="32" xfId="0" applyFont="1" applyFill="1" applyBorder="1" applyAlignment="1" applyProtection="1">
      <alignment horizontal="left" shrinkToFit="1"/>
    </xf>
    <xf numFmtId="0" fontId="87" fillId="2" borderId="30" xfId="2" applyNumberFormat="1" applyFont="1" applyFill="1" applyBorder="1" applyAlignment="1" applyProtection="1">
      <alignment horizontal="left" vertical="center" wrapText="1"/>
    </xf>
    <xf numFmtId="0" fontId="87" fillId="2" borderId="17" xfId="2" applyNumberFormat="1" applyFont="1" applyFill="1" applyBorder="1" applyAlignment="1" applyProtection="1">
      <alignment horizontal="left" vertical="center" wrapText="1"/>
    </xf>
    <xf numFmtId="0" fontId="10" fillId="2" borderId="30" xfId="2" applyNumberFormat="1" applyFont="1" applyFill="1" applyBorder="1" applyAlignment="1" applyProtection="1">
      <alignment horizontal="center" vertical="center"/>
    </xf>
    <xf numFmtId="0" fontId="10" fillId="2" borderId="45" xfId="2" applyNumberFormat="1" applyFont="1" applyFill="1" applyBorder="1" applyAlignment="1" applyProtection="1">
      <alignment horizontal="center" vertical="center"/>
    </xf>
    <xf numFmtId="2" fontId="88" fillId="2" borderId="17" xfId="2" applyNumberFormat="1" applyFont="1" applyFill="1" applyBorder="1" applyAlignment="1" applyProtection="1">
      <alignment horizontal="left" vertical="center" wrapText="1"/>
    </xf>
    <xf numFmtId="2" fontId="88" fillId="2" borderId="15" xfId="2" applyNumberFormat="1" applyFont="1" applyFill="1" applyBorder="1" applyAlignment="1" applyProtection="1">
      <alignment horizontal="left" vertical="center" wrapText="1"/>
    </xf>
    <xf numFmtId="2" fontId="88" fillId="2" borderId="16" xfId="2" applyNumberFormat="1" applyFont="1" applyFill="1" applyBorder="1" applyAlignment="1" applyProtection="1">
      <alignment horizontal="left" vertical="center" wrapText="1"/>
    </xf>
    <xf numFmtId="2" fontId="88" fillId="2" borderId="27" xfId="2" applyNumberFormat="1" applyFont="1" applyFill="1" applyBorder="1" applyAlignment="1" applyProtection="1">
      <alignment horizontal="left" vertical="center" wrapText="1"/>
    </xf>
    <xf numFmtId="2" fontId="88" fillId="2" borderId="43" xfId="2" applyNumberFormat="1" applyFont="1" applyFill="1" applyBorder="1" applyAlignment="1" applyProtection="1">
      <alignment horizontal="left" vertical="center" wrapText="1"/>
    </xf>
    <xf numFmtId="2" fontId="88" fillId="2" borderId="42" xfId="2" applyNumberFormat="1" applyFont="1" applyFill="1" applyBorder="1" applyAlignment="1" applyProtection="1">
      <alignment horizontal="left" vertical="center" wrapText="1"/>
    </xf>
    <xf numFmtId="0" fontId="87" fillId="2" borderId="27" xfId="2" applyNumberFormat="1" applyFont="1" applyFill="1" applyBorder="1" applyAlignment="1" applyProtection="1">
      <alignment horizontal="left" vertical="center" wrapText="1"/>
    </xf>
    <xf numFmtId="0" fontId="87" fillId="2" borderId="43" xfId="2" applyNumberFormat="1" applyFont="1" applyFill="1" applyBorder="1" applyAlignment="1" applyProtection="1">
      <alignment horizontal="left" vertical="center" wrapText="1"/>
    </xf>
    <xf numFmtId="0" fontId="87" fillId="2" borderId="28" xfId="2" applyNumberFormat="1" applyFont="1" applyFill="1" applyBorder="1" applyAlignment="1" applyProtection="1">
      <alignment horizontal="left" vertical="center" wrapText="1"/>
    </xf>
    <xf numFmtId="0" fontId="71" fillId="2" borderId="19" xfId="2" applyNumberFormat="1" applyFont="1" applyFill="1" applyBorder="1" applyAlignment="1" applyProtection="1">
      <alignment horizontal="left" vertical="center" wrapText="1"/>
    </xf>
    <xf numFmtId="0" fontId="71" fillId="2" borderId="20" xfId="2" applyNumberFormat="1" applyFont="1" applyFill="1" applyBorder="1" applyAlignment="1" applyProtection="1">
      <alignment horizontal="left" vertical="center" wrapText="1"/>
    </xf>
    <xf numFmtId="0" fontId="71" fillId="2" borderId="32" xfId="2" applyNumberFormat="1" applyFont="1" applyFill="1" applyBorder="1" applyAlignment="1" applyProtection="1">
      <alignment horizontal="left" vertical="center" wrapText="1"/>
    </xf>
    <xf numFmtId="49" fontId="72" fillId="2" borderId="19" xfId="2" applyNumberFormat="1" applyFont="1" applyFill="1" applyBorder="1" applyAlignment="1" applyProtection="1">
      <alignment horizontal="left" vertical="center" shrinkToFit="1"/>
      <protection locked="0"/>
    </xf>
    <xf numFmtId="49" fontId="72" fillId="2" borderId="20" xfId="2" applyNumberFormat="1" applyFont="1" applyFill="1" applyBorder="1" applyAlignment="1" applyProtection="1">
      <alignment horizontal="left" vertical="center" shrinkToFit="1"/>
      <protection locked="0"/>
    </xf>
    <xf numFmtId="49" fontId="72" fillId="2" borderId="32" xfId="2" applyNumberFormat="1" applyFont="1" applyFill="1" applyBorder="1" applyAlignment="1" applyProtection="1">
      <alignment horizontal="left" vertical="center" shrinkToFit="1"/>
      <protection locked="0"/>
    </xf>
    <xf numFmtId="0" fontId="6" fillId="7" borderId="0" xfId="2" applyNumberFormat="1" applyFont="1" applyFill="1" applyBorder="1" applyAlignment="1" applyProtection="1">
      <alignment horizontal="left" vertical="center" wrapText="1" readingOrder="1"/>
    </xf>
    <xf numFmtId="0" fontId="10" fillId="7" borderId="0" xfId="2" applyNumberFormat="1" applyFont="1" applyFill="1" applyBorder="1" applyAlignment="1" applyProtection="1">
      <alignment horizontal="right" vertical="center"/>
    </xf>
    <xf numFmtId="0" fontId="10" fillId="7" borderId="0" xfId="2" applyNumberFormat="1" applyFont="1" applyFill="1" applyBorder="1" applyAlignment="1" applyProtection="1">
      <alignment horizontal="left" vertical="center"/>
    </xf>
    <xf numFmtId="0" fontId="10" fillId="7" borderId="10" xfId="2" applyNumberFormat="1" applyFont="1" applyFill="1" applyBorder="1" applyAlignment="1" applyProtection="1">
      <alignment horizontal="left" vertical="center"/>
    </xf>
    <xf numFmtId="0" fontId="7" fillId="2" borderId="0" xfId="2" applyFont="1" applyFill="1" applyBorder="1" applyAlignment="1" applyProtection="1">
      <alignment horizontal="left"/>
    </xf>
    <xf numFmtId="0" fontId="7" fillId="2" borderId="10" xfId="2" applyFont="1" applyFill="1" applyBorder="1" applyAlignment="1" applyProtection="1">
      <alignment horizontal="left"/>
    </xf>
    <xf numFmtId="0" fontId="13" fillId="2" borderId="59" xfId="2" applyFont="1" applyFill="1" applyBorder="1" applyAlignment="1" applyProtection="1">
      <alignment horizontal="left" vertical="center" wrapText="1"/>
    </xf>
    <xf numFmtId="0" fontId="13" fillId="2" borderId="43" xfId="2" applyFont="1" applyFill="1" applyBorder="1" applyAlignment="1" applyProtection="1">
      <alignment horizontal="left" vertical="center" wrapText="1"/>
    </xf>
    <xf numFmtId="0" fontId="13" fillId="2" borderId="42" xfId="2" applyFont="1" applyFill="1" applyBorder="1" applyAlignment="1" applyProtection="1">
      <alignment horizontal="left" vertical="center" wrapText="1"/>
    </xf>
    <xf numFmtId="0" fontId="89" fillId="12" borderId="0" xfId="2" applyFont="1" applyFill="1" applyBorder="1" applyAlignment="1" applyProtection="1">
      <alignment horizontal="left" vertical="top" wrapText="1"/>
    </xf>
    <xf numFmtId="0" fontId="72" fillId="2" borderId="45" xfId="2" applyNumberFormat="1" applyFont="1" applyFill="1" applyBorder="1" applyAlignment="1" applyProtection="1">
      <alignment horizontal="left" vertical="center" wrapText="1"/>
    </xf>
    <xf numFmtId="0" fontId="10" fillId="2" borderId="45" xfId="2" applyNumberFormat="1" applyFont="1" applyFill="1" applyBorder="1" applyAlignment="1" applyProtection="1">
      <alignment horizontal="center"/>
    </xf>
    <xf numFmtId="0" fontId="72" fillId="2" borderId="27" xfId="2" applyNumberFormat="1" applyFont="1" applyFill="1" applyBorder="1" applyAlignment="1" applyProtection="1">
      <alignment horizontal="left" vertical="center" wrapText="1"/>
    </xf>
    <xf numFmtId="0" fontId="72" fillId="2" borderId="48" xfId="2" applyNumberFormat="1" applyFont="1" applyFill="1" applyBorder="1" applyAlignment="1" applyProtection="1">
      <alignment horizontal="left" vertical="center" wrapText="1"/>
    </xf>
    <xf numFmtId="0" fontId="3" fillId="4" borderId="33" xfId="2" applyFont="1" applyFill="1" applyBorder="1" applyAlignment="1" applyProtection="1">
      <alignment horizontal="left" vertical="center" wrapText="1"/>
    </xf>
    <xf numFmtId="0" fontId="3" fillId="4" borderId="37" xfId="2" applyFont="1" applyFill="1" applyBorder="1" applyAlignment="1" applyProtection="1">
      <alignment horizontal="left" vertical="center" wrapText="1"/>
    </xf>
    <xf numFmtId="0" fontId="3" fillId="4" borderId="38" xfId="2" applyFont="1" applyFill="1" applyBorder="1" applyAlignment="1" applyProtection="1">
      <alignment horizontal="left" vertical="center" wrapText="1"/>
    </xf>
    <xf numFmtId="0" fontId="7" fillId="2" borderId="9" xfId="2" applyNumberFormat="1" applyFill="1" applyBorder="1" applyAlignment="1" applyProtection="1">
      <alignment horizontal="right"/>
    </xf>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21" fillId="2" borderId="33" xfId="2" applyFont="1" applyFill="1" applyBorder="1" applyAlignment="1" applyProtection="1">
      <alignment horizontal="left" vertical="center" wrapText="1"/>
    </xf>
    <xf numFmtId="0" fontId="21" fillId="2" borderId="37" xfId="2" applyFont="1" applyFill="1" applyBorder="1" applyAlignment="1" applyProtection="1">
      <alignment horizontal="left" vertical="center" wrapText="1"/>
    </xf>
    <xf numFmtId="0" fontId="21" fillId="2" borderId="38" xfId="2" applyFont="1" applyFill="1" applyBorder="1" applyAlignment="1" applyProtection="1">
      <alignment horizontal="left" vertical="center" wrapText="1"/>
    </xf>
    <xf numFmtId="0" fontId="21" fillId="2" borderId="86" xfId="2" applyFont="1" applyFill="1" applyBorder="1" applyAlignment="1" applyProtection="1">
      <alignment horizontal="left" vertical="center"/>
    </xf>
    <xf numFmtId="0" fontId="21" fillId="2" borderId="8" xfId="2" applyFont="1" applyFill="1" applyBorder="1" applyAlignment="1" applyProtection="1">
      <alignment horizontal="left" vertical="center"/>
    </xf>
    <xf numFmtId="0" fontId="21" fillId="2" borderId="61" xfId="2" applyFont="1" applyFill="1" applyBorder="1" applyAlignment="1" applyProtection="1">
      <alignment horizontal="left" vertical="center"/>
    </xf>
    <xf numFmtId="0" fontId="72" fillId="0" borderId="70" xfId="2" applyNumberFormat="1" applyFont="1" applyFill="1" applyBorder="1" applyAlignment="1" applyProtection="1">
      <alignment horizontal="left" vertical="center"/>
      <protection locked="0"/>
    </xf>
    <xf numFmtId="0" fontId="10" fillId="7" borderId="70" xfId="2" applyNumberFormat="1" applyFont="1" applyFill="1" applyBorder="1" applyAlignment="1" applyProtection="1">
      <alignment horizontal="right" vertical="center"/>
    </xf>
    <xf numFmtId="49" fontId="72" fillId="0" borderId="70" xfId="2" applyNumberFormat="1" applyFont="1" applyFill="1" applyBorder="1" applyAlignment="1" applyProtection="1">
      <alignment horizontal="left" vertical="center"/>
      <protection locked="0"/>
    </xf>
    <xf numFmtId="49" fontId="72" fillId="0" borderId="71" xfId="2" applyNumberFormat="1" applyFont="1" applyFill="1" applyBorder="1" applyAlignment="1" applyProtection="1">
      <alignment horizontal="left" vertical="center"/>
      <protection locked="0"/>
    </xf>
    <xf numFmtId="0" fontId="72" fillId="0" borderId="67" xfId="1" applyNumberFormat="1" applyFont="1" applyFill="1" applyBorder="1" applyAlignment="1" applyProtection="1">
      <alignment horizontal="left" vertical="center"/>
      <protection locked="0"/>
    </xf>
    <xf numFmtId="0" fontId="72" fillId="0" borderId="67" xfId="2" applyNumberFormat="1" applyFont="1" applyFill="1" applyBorder="1" applyAlignment="1" applyProtection="1">
      <alignment horizontal="left" vertical="center"/>
      <protection locked="0"/>
    </xf>
    <xf numFmtId="0" fontId="72" fillId="0" borderId="68" xfId="2" applyNumberFormat="1" applyFont="1" applyFill="1" applyBorder="1" applyAlignment="1" applyProtection="1">
      <alignment horizontal="left" vertical="center"/>
      <protection locked="0"/>
    </xf>
    <xf numFmtId="0" fontId="82" fillId="2" borderId="30" xfId="2" applyNumberFormat="1" applyFont="1" applyFill="1" applyBorder="1" applyAlignment="1" applyProtection="1">
      <alignment horizontal="left" vertical="center" wrapText="1"/>
    </xf>
    <xf numFmtId="0" fontId="82" fillId="2" borderId="17" xfId="2" applyNumberFormat="1" applyFont="1" applyFill="1" applyBorder="1" applyAlignment="1" applyProtection="1">
      <alignment horizontal="left" vertical="center" wrapText="1"/>
    </xf>
    <xf numFmtId="2" fontId="72" fillId="2" borderId="17" xfId="2" applyNumberFormat="1" applyFont="1" applyFill="1" applyBorder="1" applyAlignment="1" applyProtection="1">
      <alignment horizontal="left" vertical="center" wrapText="1"/>
    </xf>
    <xf numFmtId="2" fontId="72" fillId="2" borderId="15" xfId="2" applyNumberFormat="1" applyFont="1" applyFill="1" applyBorder="1" applyAlignment="1" applyProtection="1">
      <alignment horizontal="left" vertical="center" wrapText="1"/>
    </xf>
    <xf numFmtId="2" fontId="72" fillId="2" borderId="16" xfId="2" applyNumberFormat="1" applyFont="1" applyFill="1" applyBorder="1" applyAlignment="1" applyProtection="1">
      <alignment horizontal="left" vertical="center" wrapText="1"/>
    </xf>
    <xf numFmtId="2" fontId="72" fillId="2" borderId="27" xfId="2" applyNumberFormat="1" applyFont="1" applyFill="1" applyBorder="1" applyAlignment="1" applyProtection="1">
      <alignment horizontal="left" vertical="center" wrapText="1"/>
    </xf>
    <xf numFmtId="2" fontId="72" fillId="2" borderId="43" xfId="2" applyNumberFormat="1" applyFont="1" applyFill="1" applyBorder="1" applyAlignment="1" applyProtection="1">
      <alignment horizontal="left" vertical="center" wrapText="1"/>
    </xf>
    <xf numFmtId="2" fontId="72" fillId="2" borderId="42" xfId="2" applyNumberFormat="1" applyFont="1" applyFill="1" applyBorder="1" applyAlignment="1" applyProtection="1">
      <alignment horizontal="left" vertical="center" wrapText="1"/>
    </xf>
    <xf numFmtId="0" fontId="82" fillId="2" borderId="27" xfId="2" applyNumberFormat="1" applyFont="1" applyFill="1" applyBorder="1" applyAlignment="1" applyProtection="1">
      <alignment horizontal="left" vertical="center" wrapText="1"/>
    </xf>
    <xf numFmtId="0" fontId="82" fillId="2" borderId="43" xfId="2" applyNumberFormat="1" applyFont="1" applyFill="1" applyBorder="1" applyAlignment="1" applyProtection="1">
      <alignment horizontal="left" vertical="center" wrapText="1"/>
    </xf>
    <xf numFmtId="0" fontId="82" fillId="2" borderId="28" xfId="2" applyNumberFormat="1" applyFont="1" applyFill="1" applyBorder="1" applyAlignment="1" applyProtection="1">
      <alignment horizontal="left" vertical="center" wrapText="1"/>
    </xf>
    <xf numFmtId="49" fontId="72" fillId="0" borderId="30" xfId="0" applyNumberFormat="1" applyFont="1" applyFill="1" applyBorder="1" applyAlignment="1" applyProtection="1">
      <alignment horizontal="left" vertical="center" wrapText="1"/>
      <protection locked="0"/>
    </xf>
    <xf numFmtId="49" fontId="72" fillId="0" borderId="17" xfId="0" applyNumberFormat="1" applyFont="1" applyFill="1" applyBorder="1" applyAlignment="1" applyProtection="1">
      <alignment horizontal="left" vertical="center" wrapText="1"/>
      <protection locked="0"/>
    </xf>
    <xf numFmtId="0" fontId="6" fillId="2" borderId="57" xfId="0" applyNumberFormat="1" applyFont="1" applyFill="1" applyBorder="1" applyAlignment="1" applyProtection="1">
      <alignment horizontal="left"/>
    </xf>
    <xf numFmtId="0" fontId="6" fillId="2" borderId="64" xfId="0" applyNumberFormat="1" applyFont="1" applyFill="1" applyBorder="1" applyAlignment="1" applyProtection="1">
      <alignment horizontal="left"/>
    </xf>
    <xf numFmtId="14" fontId="72" fillId="8" borderId="64" xfId="0" applyNumberFormat="1" applyFont="1" applyFill="1" applyBorder="1" applyAlignment="1" applyProtection="1">
      <alignment horizontal="left" vertical="center" wrapText="1"/>
    </xf>
    <xf numFmtId="0" fontId="72" fillId="8" borderId="64" xfId="0" applyNumberFormat="1" applyFont="1" applyFill="1" applyBorder="1" applyAlignment="1" applyProtection="1">
      <alignment horizontal="left" vertical="center" wrapText="1"/>
    </xf>
    <xf numFmtId="0" fontId="72" fillId="8" borderId="87" xfId="0" applyNumberFormat="1" applyFont="1" applyFill="1" applyBorder="1" applyAlignment="1" applyProtection="1">
      <alignment horizontal="left" vertical="center" wrapText="1"/>
    </xf>
    <xf numFmtId="0" fontId="19" fillId="2" borderId="86"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61" xfId="0" applyFont="1" applyFill="1" applyBorder="1" applyAlignment="1" applyProtection="1">
      <alignment horizontal="center"/>
    </xf>
    <xf numFmtId="0" fontId="13" fillId="2" borderId="5" xfId="0" applyFont="1" applyFill="1" applyBorder="1" applyAlignment="1" applyProtection="1">
      <alignment horizontal="left"/>
    </xf>
    <xf numFmtId="0" fontId="13" fillId="2" borderId="19" xfId="0" applyFont="1" applyFill="1" applyBorder="1" applyAlignment="1" applyProtection="1">
      <alignment horizontal="left"/>
    </xf>
    <xf numFmtId="0" fontId="13" fillId="2" borderId="52" xfId="0" applyFont="1" applyFill="1" applyBorder="1" applyAlignment="1" applyProtection="1">
      <alignment horizontal="left"/>
    </xf>
    <xf numFmtId="49" fontId="72" fillId="0" borderId="5" xfId="0" applyNumberFormat="1" applyFont="1" applyFill="1" applyBorder="1" applyAlignment="1" applyProtection="1">
      <alignment horizontal="left" vertical="center" wrapText="1"/>
      <protection locked="0"/>
    </xf>
    <xf numFmtId="49" fontId="72" fillId="0" borderId="19" xfId="0" applyNumberFormat="1" applyFont="1" applyFill="1" applyBorder="1" applyAlignment="1" applyProtection="1">
      <alignment horizontal="left" vertical="center" wrapText="1"/>
      <protection locked="0"/>
    </xf>
    <xf numFmtId="0" fontId="6" fillId="2" borderId="5" xfId="0" applyNumberFormat="1" applyFont="1" applyFill="1" applyBorder="1" applyAlignment="1" applyProtection="1">
      <alignment horizontal="left"/>
    </xf>
    <xf numFmtId="0" fontId="72" fillId="0" borderId="5" xfId="0" applyNumberFormat="1" applyFont="1" applyFill="1" applyBorder="1" applyAlignment="1" applyProtection="1">
      <alignment horizontal="left" vertical="center" wrapText="1"/>
      <protection locked="0"/>
    </xf>
    <xf numFmtId="0" fontId="72" fillId="0" borderId="19" xfId="0" applyNumberFormat="1" applyFont="1" applyFill="1" applyBorder="1" applyAlignment="1" applyProtection="1">
      <alignment horizontal="left" vertical="center" wrapText="1"/>
      <protection locked="0"/>
    </xf>
    <xf numFmtId="0" fontId="72" fillId="0" borderId="52" xfId="0" applyNumberFormat="1" applyFont="1" applyFill="1" applyBorder="1" applyAlignment="1" applyProtection="1">
      <alignment horizontal="left" vertical="center" wrapText="1"/>
      <protection locked="0"/>
    </xf>
    <xf numFmtId="14" fontId="72" fillId="0" borderId="5" xfId="0" applyNumberFormat="1" applyFont="1" applyFill="1" applyBorder="1" applyAlignment="1" applyProtection="1">
      <alignment horizontal="left" vertical="center" wrapText="1"/>
      <protection locked="0"/>
    </xf>
    <xf numFmtId="14" fontId="72" fillId="0" borderId="52" xfId="0" applyNumberFormat="1" applyFont="1" applyFill="1" applyBorder="1" applyAlignment="1" applyProtection="1">
      <alignment horizontal="left" vertical="center" wrapText="1"/>
      <protection locked="0"/>
    </xf>
    <xf numFmtId="49" fontId="72" fillId="0" borderId="20" xfId="0" applyNumberFormat="1" applyFont="1" applyFill="1" applyBorder="1" applyAlignment="1" applyProtection="1">
      <alignment horizontal="left" vertical="center" wrapText="1"/>
      <protection locked="0"/>
    </xf>
    <xf numFmtId="49" fontId="72" fillId="0" borderId="32" xfId="0" applyNumberFormat="1" applyFont="1" applyFill="1" applyBorder="1" applyAlignment="1" applyProtection="1">
      <alignment horizontal="left" vertical="center" wrapText="1"/>
      <protection locked="0"/>
    </xf>
    <xf numFmtId="0" fontId="72" fillId="0" borderId="19" xfId="0" applyNumberFormat="1" applyFont="1" applyFill="1" applyBorder="1" applyAlignment="1" applyProtection="1">
      <alignment horizontal="left" vertical="center" shrinkToFit="1"/>
      <protection locked="0"/>
    </xf>
    <xf numFmtId="0" fontId="72" fillId="0" borderId="20" xfId="0" applyNumberFormat="1" applyFont="1" applyFill="1" applyBorder="1" applyAlignment="1" applyProtection="1">
      <alignment horizontal="left" vertical="center" shrinkToFit="1"/>
      <protection locked="0"/>
    </xf>
    <xf numFmtId="0" fontId="72" fillId="0" borderId="32" xfId="0" applyNumberFormat="1" applyFont="1" applyFill="1" applyBorder="1" applyAlignment="1" applyProtection="1">
      <alignment horizontal="left" vertical="center" shrinkToFit="1"/>
      <protection locked="0"/>
    </xf>
    <xf numFmtId="0" fontId="19" fillId="2" borderId="12" xfId="0" applyNumberFormat="1" applyFont="1" applyFill="1" applyBorder="1" applyAlignment="1" applyProtection="1">
      <alignment horizontal="center" vertical="center"/>
    </xf>
    <xf numFmtId="0" fontId="19" fillId="2" borderId="45" xfId="0" applyNumberFormat="1" applyFont="1" applyFill="1" applyBorder="1" applyAlignment="1" applyProtection="1">
      <alignment horizontal="center" vertical="center"/>
    </xf>
    <xf numFmtId="49" fontId="72" fillId="0" borderId="22" xfId="0" applyNumberFormat="1" applyFont="1" applyFill="1" applyBorder="1" applyAlignment="1" applyProtection="1">
      <alignment vertical="center" wrapText="1"/>
      <protection locked="0"/>
    </xf>
    <xf numFmtId="49" fontId="72" fillId="0" borderId="0" xfId="0" applyNumberFormat="1" applyFont="1" applyFill="1" applyBorder="1" applyAlignment="1" applyProtection="1">
      <alignment vertical="center" wrapText="1"/>
      <protection locked="0"/>
    </xf>
    <xf numFmtId="49" fontId="72" fillId="0" borderId="10" xfId="0" applyNumberFormat="1" applyFont="1" applyFill="1" applyBorder="1" applyAlignment="1" applyProtection="1">
      <alignment vertical="center" wrapText="1"/>
      <protection locked="0"/>
    </xf>
    <xf numFmtId="49" fontId="72" fillId="0" borderId="27" xfId="0" applyNumberFormat="1" applyFont="1" applyFill="1" applyBorder="1" applyAlignment="1" applyProtection="1">
      <alignment vertical="center" wrapText="1"/>
      <protection locked="0"/>
    </xf>
    <xf numFmtId="49" fontId="72" fillId="0" borderId="43" xfId="0" applyNumberFormat="1" applyFont="1" applyFill="1" applyBorder="1" applyAlignment="1" applyProtection="1">
      <alignment vertical="center" wrapText="1"/>
      <protection locked="0"/>
    </xf>
    <xf numFmtId="49" fontId="72" fillId="0" borderId="42" xfId="0" applyNumberFormat="1" applyFont="1" applyFill="1" applyBorder="1" applyAlignment="1" applyProtection="1">
      <alignment vertical="center" wrapText="1"/>
      <protection locked="0"/>
    </xf>
    <xf numFmtId="0" fontId="82" fillId="0" borderId="19" xfId="0" applyNumberFormat="1" applyFont="1" applyFill="1" applyBorder="1" applyAlignment="1" applyProtection="1">
      <alignment horizontal="left" vertical="center" wrapText="1"/>
      <protection locked="0"/>
    </xf>
    <xf numFmtId="0" fontId="82" fillId="0" borderId="20" xfId="0" applyNumberFormat="1" applyFont="1" applyFill="1" applyBorder="1" applyAlignment="1" applyProtection="1">
      <alignment horizontal="left" vertical="center" wrapText="1"/>
      <protection locked="0"/>
    </xf>
    <xf numFmtId="0" fontId="82" fillId="0" borderId="21" xfId="0" applyNumberFormat="1" applyFont="1" applyFill="1" applyBorder="1" applyAlignment="1" applyProtection="1">
      <alignment horizontal="left" vertical="center" wrapText="1"/>
      <protection locked="0"/>
    </xf>
    <xf numFmtId="0" fontId="72" fillId="0" borderId="27" xfId="0" applyFont="1" applyFill="1" applyBorder="1" applyAlignment="1" applyProtection="1">
      <alignment horizontal="left" vertical="center"/>
      <protection locked="0"/>
    </xf>
    <xf numFmtId="0" fontId="72" fillId="0" borderId="28" xfId="0" applyFont="1" applyFill="1" applyBorder="1" applyAlignment="1" applyProtection="1">
      <alignment horizontal="left" vertical="center"/>
      <protection locked="0"/>
    </xf>
    <xf numFmtId="0" fontId="82" fillId="0" borderId="12" xfId="0" applyNumberFormat="1" applyFont="1" applyFill="1" applyBorder="1" applyAlignment="1" applyProtection="1">
      <alignment horizontal="left" vertical="center" wrapText="1"/>
      <protection locked="0"/>
    </xf>
    <xf numFmtId="0" fontId="82" fillId="0" borderId="22" xfId="0" applyNumberFormat="1" applyFont="1" applyFill="1" applyBorder="1" applyAlignment="1" applyProtection="1">
      <alignment horizontal="left" vertical="center" wrapText="1"/>
      <protection locked="0"/>
    </xf>
    <xf numFmtId="0" fontId="72" fillId="0" borderId="19" xfId="0" applyNumberFormat="1" applyFont="1" applyFill="1" applyBorder="1" applyAlignment="1" applyProtection="1">
      <alignment horizontal="left" vertical="top" wrapText="1"/>
      <protection locked="0"/>
    </xf>
    <xf numFmtId="0" fontId="72" fillId="0" borderId="20" xfId="0" applyNumberFormat="1" applyFont="1" applyFill="1" applyBorder="1" applyAlignment="1" applyProtection="1">
      <alignment horizontal="left" vertical="top" wrapText="1"/>
      <protection locked="0"/>
    </xf>
    <xf numFmtId="0" fontId="72" fillId="0" borderId="32" xfId="0" applyNumberFormat="1" applyFont="1" applyFill="1" applyBorder="1" applyAlignment="1" applyProtection="1">
      <alignment horizontal="left" vertical="top" wrapText="1"/>
      <protection locked="0"/>
    </xf>
    <xf numFmtId="0" fontId="7" fillId="2" borderId="21" xfId="0" applyNumberFormat="1" applyFont="1" applyFill="1" applyBorder="1" applyAlignment="1" applyProtection="1">
      <alignment horizontal="left"/>
    </xf>
    <xf numFmtId="0" fontId="7" fillId="2" borderId="5" xfId="0" applyNumberFormat="1" applyFont="1" applyFill="1" applyBorder="1" applyAlignment="1" applyProtection="1">
      <alignment horizontal="left"/>
    </xf>
    <xf numFmtId="0" fontId="82" fillId="0" borderId="27" xfId="0" applyFont="1" applyFill="1" applyBorder="1" applyAlignment="1" applyProtection="1">
      <alignment horizontal="left" vertical="center"/>
      <protection locked="0"/>
    </xf>
    <xf numFmtId="0" fontId="82" fillId="0" borderId="28" xfId="0" applyFont="1" applyFill="1" applyBorder="1" applyAlignment="1" applyProtection="1">
      <alignment horizontal="left" vertical="center"/>
      <protection locked="0"/>
    </xf>
    <xf numFmtId="0" fontId="82" fillId="0" borderId="60" xfId="0" applyFont="1" applyFill="1" applyBorder="1" applyAlignment="1" applyProtection="1">
      <alignment horizontal="left" vertical="center"/>
      <protection locked="0"/>
    </xf>
    <xf numFmtId="0" fontId="82" fillId="0" borderId="89" xfId="0" applyFont="1" applyFill="1" applyBorder="1" applyAlignment="1" applyProtection="1">
      <alignment horizontal="left" vertical="center"/>
      <protection locked="0"/>
    </xf>
    <xf numFmtId="0" fontId="19" fillId="2" borderId="60" xfId="0" applyFont="1" applyFill="1" applyBorder="1" applyAlignment="1" applyProtection="1">
      <alignment horizontal="center" vertical="center"/>
    </xf>
    <xf numFmtId="0" fontId="19" fillId="2" borderId="89" xfId="0" applyFont="1" applyFill="1" applyBorder="1" applyAlignment="1" applyProtection="1">
      <alignment horizontal="center" vertical="center"/>
    </xf>
    <xf numFmtId="0" fontId="72" fillId="0" borderId="60" xfId="0" applyFont="1" applyFill="1" applyBorder="1" applyAlignment="1" applyProtection="1">
      <alignment horizontal="left" vertical="center"/>
      <protection locked="0"/>
    </xf>
    <xf numFmtId="0" fontId="72" fillId="0" borderId="89" xfId="0" applyFont="1" applyFill="1" applyBorder="1" applyAlignment="1" applyProtection="1">
      <alignment horizontal="left" vertical="center"/>
      <protection locked="0"/>
    </xf>
    <xf numFmtId="0" fontId="19" fillId="2" borderId="27" xfId="0" applyFont="1" applyFill="1" applyBorder="1" applyAlignment="1" applyProtection="1">
      <alignment horizontal="center" vertical="center"/>
    </xf>
    <xf numFmtId="0" fontId="19" fillId="2" borderId="28" xfId="0" applyFont="1" applyFill="1" applyBorder="1" applyAlignment="1" applyProtection="1">
      <alignment horizontal="center" vertical="center"/>
    </xf>
    <xf numFmtId="49" fontId="3" fillId="0" borderId="0" xfId="0" applyNumberFormat="1" applyFont="1" applyBorder="1" applyAlignment="1" applyProtection="1">
      <alignment horizontal="left"/>
    </xf>
    <xf numFmtId="0" fontId="3" fillId="0" borderId="0" xfId="0" applyFont="1" applyBorder="1" applyAlignment="1" applyProtection="1">
      <alignment horizontal="left"/>
    </xf>
    <xf numFmtId="0" fontId="3" fillId="4" borderId="33" xfId="0" applyFont="1" applyFill="1" applyBorder="1" applyAlignment="1" applyProtection="1">
      <alignment horizontal="left" vertical="center" wrapText="1"/>
    </xf>
    <xf numFmtId="0" fontId="3" fillId="4" borderId="37" xfId="0" applyFont="1" applyFill="1" applyBorder="1" applyAlignment="1" applyProtection="1">
      <alignment horizontal="left" vertical="center" wrapText="1"/>
    </xf>
    <xf numFmtId="0" fontId="2" fillId="4" borderId="29" xfId="0" applyFont="1" applyFill="1" applyBorder="1" applyAlignment="1" applyProtection="1">
      <alignment horizontal="right" vertical="center" wrapText="1"/>
    </xf>
    <xf numFmtId="0" fontId="2" fillId="4" borderId="9" xfId="0" applyFont="1" applyFill="1" applyBorder="1" applyAlignment="1" applyProtection="1">
      <alignment horizontal="right" vertical="center" wrapText="1"/>
    </xf>
    <xf numFmtId="0" fontId="83" fillId="4" borderId="9"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right" vertical="center"/>
    </xf>
    <xf numFmtId="0" fontId="2" fillId="4" borderId="24" xfId="0" applyFont="1" applyFill="1" applyBorder="1" applyAlignment="1" applyProtection="1">
      <alignment horizontal="right" vertical="center"/>
    </xf>
    <xf numFmtId="14" fontId="90" fillId="0" borderId="57" xfId="0" applyNumberFormat="1" applyFont="1" applyFill="1" applyBorder="1" applyAlignment="1" applyProtection="1">
      <alignment horizontal="center" vertical="center" wrapText="1"/>
      <protection locked="0"/>
    </xf>
    <xf numFmtId="0" fontId="73" fillId="0" borderId="65" xfId="0" applyFont="1" applyFill="1" applyBorder="1" applyAlignment="1" applyProtection="1">
      <alignment horizontal="center" vertical="center" wrapText="1"/>
      <protection locked="0"/>
    </xf>
    <xf numFmtId="0" fontId="6" fillId="8" borderId="19" xfId="0" applyNumberFormat="1" applyFont="1" applyFill="1" applyBorder="1" applyAlignment="1" applyProtection="1">
      <alignment horizontal="left"/>
    </xf>
    <xf numFmtId="0" fontId="6" fillId="8" borderId="21" xfId="0" applyNumberFormat="1" applyFont="1" applyFill="1" applyBorder="1" applyAlignment="1" applyProtection="1">
      <alignment horizontal="left"/>
    </xf>
    <xf numFmtId="0" fontId="91" fillId="4" borderId="57" xfId="0" applyFont="1" applyFill="1" applyBorder="1" applyAlignment="1" applyProtection="1">
      <alignment horizontal="center" vertical="center" wrapText="1" shrinkToFit="1"/>
    </xf>
    <xf numFmtId="0" fontId="91" fillId="4" borderId="64" xfId="0" applyFont="1" applyFill="1" applyBorder="1" applyAlignment="1" applyProtection="1">
      <alignment horizontal="center" vertical="center" wrapText="1" shrinkToFit="1"/>
    </xf>
    <xf numFmtId="0" fontId="91" fillId="4" borderId="65" xfId="0" applyFont="1" applyFill="1" applyBorder="1" applyAlignment="1" applyProtection="1">
      <alignment horizontal="center" vertical="center" wrapText="1" shrinkToFit="1"/>
    </xf>
    <xf numFmtId="14" fontId="90" fillId="0" borderId="65" xfId="0" applyNumberFormat="1" applyFont="1" applyFill="1" applyBorder="1" applyAlignment="1" applyProtection="1">
      <alignment horizontal="center" vertical="center" wrapText="1"/>
      <protection locked="0"/>
    </xf>
    <xf numFmtId="0" fontId="28" fillId="2" borderId="6" xfId="0" applyNumberFormat="1" applyFont="1" applyFill="1" applyBorder="1" applyAlignment="1" applyProtection="1">
      <alignment horizontal="left"/>
    </xf>
    <xf numFmtId="0" fontId="28" fillId="2" borderId="21" xfId="0" applyNumberFormat="1" applyFont="1" applyFill="1" applyBorder="1" applyAlignment="1" applyProtection="1">
      <alignment horizontal="left"/>
    </xf>
    <xf numFmtId="0" fontId="28" fillId="2" borderId="19" xfId="0" applyNumberFormat="1" applyFont="1" applyFill="1" applyBorder="1" applyAlignment="1" applyProtection="1">
      <alignment horizontal="left"/>
    </xf>
    <xf numFmtId="0" fontId="28" fillId="2" borderId="20" xfId="0" applyNumberFormat="1" applyFont="1" applyFill="1" applyBorder="1" applyAlignment="1" applyProtection="1">
      <alignment horizontal="left"/>
    </xf>
    <xf numFmtId="0" fontId="35" fillId="2" borderId="7" xfId="0" quotePrefix="1" applyFont="1" applyFill="1" applyBorder="1" applyAlignment="1" applyProtection="1">
      <alignment horizontal="left" wrapText="1"/>
    </xf>
    <xf numFmtId="0" fontId="35" fillId="2" borderId="39" xfId="0" applyFont="1" applyFill="1" applyBorder="1" applyAlignment="1" applyProtection="1">
      <alignment horizontal="left"/>
    </xf>
    <xf numFmtId="0" fontId="35" fillId="2" borderId="62" xfId="0" applyFont="1" applyFill="1" applyBorder="1" applyAlignment="1" applyProtection="1">
      <alignment horizontal="left"/>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2" borderId="52" xfId="0" applyFill="1" applyBorder="1" applyAlignment="1" applyProtection="1">
      <alignment horizontal="center"/>
    </xf>
    <xf numFmtId="0" fontId="7" fillId="2" borderId="17" xfId="0" applyFont="1" applyFill="1" applyBorder="1" applyAlignment="1" applyProtection="1">
      <alignment horizontal="left"/>
    </xf>
    <xf numFmtId="0" fontId="7" fillId="2" borderId="15" xfId="0" applyFont="1" applyFill="1" applyBorder="1" applyAlignment="1" applyProtection="1">
      <alignment horizontal="left"/>
    </xf>
    <xf numFmtId="0" fontId="7" fillId="2" borderId="16" xfId="0" applyFont="1" applyFill="1" applyBorder="1" applyAlignment="1" applyProtection="1">
      <alignment horizontal="left"/>
    </xf>
    <xf numFmtId="0" fontId="7" fillId="2" borderId="22"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10" xfId="0" applyFont="1" applyFill="1" applyBorder="1" applyAlignment="1" applyProtection="1">
      <alignment horizontal="left"/>
    </xf>
    <xf numFmtId="0" fontId="71" fillId="2" borderId="30" xfId="0" applyNumberFormat="1" applyFont="1" applyFill="1" applyBorder="1" applyAlignment="1" applyProtection="1">
      <alignment horizontal="left"/>
    </xf>
    <xf numFmtId="0" fontId="71" fillId="2" borderId="56" xfId="0" applyNumberFormat="1" applyFont="1" applyFill="1" applyBorder="1" applyAlignment="1" applyProtection="1">
      <alignment horizontal="left"/>
    </xf>
    <xf numFmtId="0" fontId="71" fillId="2" borderId="27" xfId="0" applyNumberFormat="1" applyFont="1" applyFill="1" applyBorder="1" applyAlignment="1" applyProtection="1">
      <alignment horizontal="left"/>
    </xf>
    <xf numFmtId="0" fontId="71" fillId="2" borderId="43" xfId="0" applyNumberFormat="1" applyFont="1" applyFill="1" applyBorder="1" applyAlignment="1" applyProtection="1">
      <alignment horizontal="left"/>
    </xf>
    <xf numFmtId="0" fontId="71" fillId="2" borderId="42" xfId="0" applyNumberFormat="1" applyFont="1" applyFill="1" applyBorder="1" applyAlignment="1" applyProtection="1">
      <alignment horizontal="left"/>
    </xf>
    <xf numFmtId="0" fontId="71" fillId="8" borderId="19" xfId="0" applyNumberFormat="1" applyFont="1" applyFill="1" applyBorder="1" applyAlignment="1" applyProtection="1">
      <alignment horizontal="left"/>
    </xf>
    <xf numFmtId="0" fontId="71" fillId="8" borderId="20" xfId="0" applyNumberFormat="1" applyFont="1" applyFill="1" applyBorder="1" applyAlignment="1" applyProtection="1">
      <alignment horizontal="left"/>
    </xf>
    <xf numFmtId="0" fontId="71" fillId="0" borderId="5" xfId="0" applyFont="1" applyBorder="1" applyAlignment="1" applyProtection="1">
      <alignment horizontal="left"/>
      <protection locked="0"/>
    </xf>
    <xf numFmtId="0" fontId="71" fillId="0" borderId="19" xfId="0" applyFont="1" applyBorder="1" applyAlignment="1" applyProtection="1">
      <alignment horizontal="left" shrinkToFit="1"/>
      <protection locked="0"/>
    </xf>
    <xf numFmtId="0" fontId="71" fillId="0" borderId="21" xfId="0" applyFont="1" applyBorder="1" applyAlignment="1" applyProtection="1">
      <alignment horizontal="left" shrinkToFit="1"/>
      <protection locked="0"/>
    </xf>
    <xf numFmtId="49" fontId="71" fillId="0" borderId="19" xfId="0" applyNumberFormat="1" applyFont="1" applyBorder="1" applyAlignment="1" applyProtection="1">
      <alignment horizontal="left"/>
      <protection locked="0"/>
    </xf>
    <xf numFmtId="49" fontId="71" fillId="0" borderId="21" xfId="0" applyNumberFormat="1" applyFont="1" applyBorder="1" applyAlignment="1" applyProtection="1">
      <alignment horizontal="left"/>
      <protection locked="0"/>
    </xf>
    <xf numFmtId="0" fontId="71" fillId="2" borderId="5" xfId="0" applyNumberFormat="1" applyFont="1" applyFill="1" applyBorder="1" applyAlignment="1" applyProtection="1">
      <alignment horizontal="left"/>
    </xf>
    <xf numFmtId="0" fontId="71" fillId="2" borderId="52" xfId="0" applyNumberFormat="1" applyFont="1" applyFill="1" applyBorder="1" applyAlignment="1" applyProtection="1">
      <alignment horizontal="left"/>
    </xf>
    <xf numFmtId="0" fontId="71" fillId="2" borderId="19" xfId="0" applyNumberFormat="1" applyFont="1" applyFill="1" applyBorder="1" applyAlignment="1" applyProtection="1">
      <alignment horizontal="left" shrinkToFit="1"/>
    </xf>
    <xf numFmtId="0" fontId="71" fillId="2" borderId="20" xfId="0" applyNumberFormat="1" applyFont="1" applyFill="1" applyBorder="1" applyAlignment="1" applyProtection="1">
      <alignment horizontal="left" shrinkToFit="1"/>
    </xf>
    <xf numFmtId="0" fontId="71" fillId="2" borderId="32" xfId="0" applyNumberFormat="1" applyFont="1" applyFill="1" applyBorder="1" applyAlignment="1" applyProtection="1">
      <alignment horizontal="left" shrinkToFit="1"/>
    </xf>
    <xf numFmtId="0" fontId="71" fillId="2" borderId="19" xfId="0" applyNumberFormat="1" applyFont="1" applyFill="1" applyBorder="1" applyAlignment="1" applyProtection="1">
      <alignment horizontal="left" vertical="center" wrapText="1"/>
    </xf>
    <xf numFmtId="0" fontId="71" fillId="2" borderId="20" xfId="0" applyNumberFormat="1" applyFont="1" applyFill="1" applyBorder="1" applyAlignment="1" applyProtection="1">
      <alignment horizontal="left" vertical="center" wrapText="1"/>
    </xf>
    <xf numFmtId="0" fontId="71" fillId="2" borderId="32" xfId="0" applyNumberFormat="1" applyFont="1" applyFill="1" applyBorder="1" applyAlignment="1" applyProtection="1">
      <alignment horizontal="left" vertical="center" wrapText="1"/>
    </xf>
    <xf numFmtId="165" fontId="71" fillId="0" borderId="5" xfId="0" applyNumberFormat="1" applyFont="1" applyBorder="1" applyAlignment="1" applyProtection="1">
      <alignment horizontal="left"/>
      <protection locked="0"/>
    </xf>
    <xf numFmtId="0" fontId="71" fillId="0" borderId="19" xfId="0" applyFont="1" applyBorder="1" applyAlignment="1" applyProtection="1">
      <alignment horizontal="left" vertical="center" wrapText="1"/>
      <protection locked="0"/>
    </xf>
    <xf numFmtId="0" fontId="71" fillId="0" borderId="20" xfId="0" applyFont="1" applyBorder="1" applyAlignment="1" applyProtection="1">
      <alignment horizontal="left" vertical="center" wrapText="1"/>
      <protection locked="0"/>
    </xf>
    <xf numFmtId="0" fontId="71" fillId="0" borderId="32" xfId="0" applyFont="1" applyBorder="1" applyAlignment="1" applyProtection="1">
      <alignment horizontal="left" vertical="center" wrapText="1"/>
      <protection locked="0"/>
    </xf>
    <xf numFmtId="0" fontId="7" fillId="2" borderId="45" xfId="0" applyFont="1" applyFill="1" applyBorder="1" applyAlignment="1" applyProtection="1">
      <alignment horizontal="left"/>
    </xf>
    <xf numFmtId="0" fontId="7" fillId="2" borderId="48" xfId="0" applyFont="1" applyFill="1" applyBorder="1" applyAlignment="1" applyProtection="1">
      <alignment horizontal="left"/>
    </xf>
    <xf numFmtId="0" fontId="71" fillId="2" borderId="19" xfId="0" applyFont="1" applyFill="1" applyBorder="1" applyAlignment="1" applyProtection="1">
      <alignment horizontal="left" vertical="top" wrapText="1"/>
    </xf>
    <xf numFmtId="0" fontId="71" fillId="2" borderId="20" xfId="0" applyFont="1" applyFill="1" applyBorder="1" applyProtection="1"/>
    <xf numFmtId="0" fontId="71" fillId="2" borderId="32" xfId="0" applyFont="1" applyFill="1" applyBorder="1" applyProtection="1"/>
    <xf numFmtId="0" fontId="1" fillId="2" borderId="4"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52" xfId="0" applyFont="1" applyFill="1" applyBorder="1" applyAlignment="1" applyProtection="1">
      <alignment horizontal="left"/>
    </xf>
    <xf numFmtId="0" fontId="6" fillId="2" borderId="2" xfId="0" applyFont="1" applyFill="1" applyBorder="1" applyAlignment="1" applyProtection="1">
      <alignment horizontal="right" vertical="top"/>
    </xf>
    <xf numFmtId="0" fontId="6" fillId="2" borderId="23" xfId="0" applyFont="1" applyFill="1" applyBorder="1" applyAlignment="1" applyProtection="1">
      <alignment horizontal="right" vertical="top"/>
    </xf>
    <xf numFmtId="0" fontId="6" fillId="2" borderId="3" xfId="0" applyFont="1" applyFill="1" applyBorder="1" applyAlignment="1" applyProtection="1">
      <alignment horizontal="right" vertical="top"/>
    </xf>
    <xf numFmtId="0" fontId="7" fillId="2" borderId="5" xfId="0" applyFont="1" applyFill="1" applyBorder="1" applyAlignment="1" applyProtection="1">
      <alignment horizontal="left"/>
    </xf>
    <xf numFmtId="0" fontId="7" fillId="2" borderId="52" xfId="0" applyFont="1" applyFill="1" applyBorder="1" applyAlignment="1" applyProtection="1">
      <alignment horizontal="left"/>
    </xf>
    <xf numFmtId="49" fontId="71" fillId="0" borderId="19" xfId="0" applyNumberFormat="1" applyFont="1" applyBorder="1" applyAlignment="1" applyProtection="1">
      <alignment horizontal="left" vertical="center" wrapText="1"/>
      <protection locked="0"/>
    </xf>
    <xf numFmtId="49" fontId="71" fillId="0" borderId="21" xfId="0" applyNumberFormat="1" applyFont="1" applyBorder="1" applyAlignment="1" applyProtection="1">
      <alignment horizontal="left" vertical="center" wrapText="1"/>
      <protection locked="0"/>
    </xf>
    <xf numFmtId="0" fontId="71" fillId="0" borderId="57" xfId="0" applyFont="1" applyBorder="1" applyAlignment="1" applyProtection="1">
      <alignment horizontal="left" vertical="center" wrapText="1"/>
      <protection locked="0"/>
    </xf>
    <xf numFmtId="0" fontId="71" fillId="0" borderId="64" xfId="0" applyFont="1" applyBorder="1" applyAlignment="1" applyProtection="1">
      <alignment horizontal="left" vertical="center" wrapText="1"/>
      <protection locked="0"/>
    </xf>
    <xf numFmtId="0" fontId="71" fillId="0" borderId="87" xfId="0" applyFont="1" applyBorder="1" applyAlignment="1" applyProtection="1">
      <alignment horizontal="left" vertical="center" wrapText="1"/>
      <protection locked="0"/>
    </xf>
    <xf numFmtId="0" fontId="7" fillId="2" borderId="4" xfId="0" applyFont="1" applyFill="1" applyBorder="1" applyAlignment="1" applyProtection="1">
      <alignment horizontal="left"/>
    </xf>
    <xf numFmtId="1" fontId="36" fillId="0" borderId="0" xfId="0" applyNumberFormat="1" applyFont="1" applyFill="1" applyBorder="1" applyAlignment="1" applyProtection="1">
      <alignment horizontal="right" vertical="center"/>
    </xf>
    <xf numFmtId="0" fontId="7" fillId="0" borderId="0" xfId="0" applyFont="1" applyBorder="1" applyAlignment="1" applyProtection="1">
      <alignment horizontal="left" wrapText="1"/>
    </xf>
    <xf numFmtId="0" fontId="71" fillId="0" borderId="40" xfId="0" applyFont="1" applyBorder="1" applyAlignment="1" applyProtection="1">
      <alignment horizontal="left" vertical="center" wrapText="1"/>
      <protection locked="0"/>
    </xf>
    <xf numFmtId="14" fontId="71" fillId="0" borderId="46" xfId="0" applyNumberFormat="1" applyFont="1" applyBorder="1" applyAlignment="1" applyProtection="1">
      <alignment horizontal="left" vertical="center"/>
      <protection locked="0"/>
    </xf>
    <xf numFmtId="14" fontId="71" fillId="0" borderId="55" xfId="0" applyNumberFormat="1" applyFont="1" applyBorder="1" applyAlignment="1" applyProtection="1">
      <alignment horizontal="left" vertical="center"/>
      <protection locked="0"/>
    </xf>
    <xf numFmtId="0" fontId="0" fillId="7" borderId="46" xfId="0" applyFill="1" applyBorder="1" applyAlignment="1" applyProtection="1"/>
    <xf numFmtId="0" fontId="0" fillId="7" borderId="41" xfId="0" applyFill="1" applyBorder="1" applyAlignment="1" applyProtection="1"/>
    <xf numFmtId="0" fontId="0" fillId="7" borderId="58" xfId="0" applyFill="1" applyBorder="1" applyAlignment="1" applyProtection="1"/>
    <xf numFmtId="0" fontId="1" fillId="0" borderId="0" xfId="0" applyFont="1" applyBorder="1" applyAlignment="1" applyProtection="1">
      <alignment horizontal="left"/>
    </xf>
    <xf numFmtId="49" fontId="36" fillId="0" borderId="0" xfId="0" applyNumberFormat="1" applyFont="1" applyFill="1" applyBorder="1" applyAlignment="1" applyProtection="1">
      <alignment horizontal="left" vertical="center" wrapText="1"/>
    </xf>
    <xf numFmtId="0" fontId="36" fillId="0" borderId="0" xfId="0" applyNumberFormat="1" applyFont="1" applyFill="1" applyBorder="1" applyAlignment="1" applyProtection="1">
      <alignment horizontal="left" vertical="center" wrapText="1"/>
    </xf>
    <xf numFmtId="0" fontId="3" fillId="4" borderId="38" xfId="0" applyFont="1" applyFill="1" applyBorder="1" applyAlignment="1" applyProtection="1">
      <alignment horizontal="left" vertical="center" wrapText="1"/>
    </xf>
    <xf numFmtId="0" fontId="0" fillId="2" borderId="29" xfId="0" quotePrefix="1" applyFill="1" applyBorder="1" applyAlignment="1" applyProtection="1">
      <alignment horizontal="left"/>
    </xf>
    <xf numFmtId="0" fontId="0" fillId="2" borderId="9" xfId="0" applyFill="1" applyBorder="1" applyAlignment="1" applyProtection="1">
      <alignment horizontal="left"/>
    </xf>
    <xf numFmtId="0" fontId="0" fillId="2" borderId="13" xfId="0" applyFill="1" applyBorder="1" applyAlignment="1" applyProtection="1">
      <alignment horizontal="left"/>
    </xf>
    <xf numFmtId="0" fontId="0" fillId="2" borderId="54" xfId="0" quotePrefix="1" applyFill="1" applyBorder="1" applyAlignment="1" applyProtection="1">
      <alignment horizontal="left"/>
    </xf>
    <xf numFmtId="0" fontId="0" fillId="2" borderId="24" xfId="0" applyFill="1" applyBorder="1" applyAlignment="1" applyProtection="1">
      <alignment horizontal="left"/>
    </xf>
    <xf numFmtId="0" fontId="6" fillId="2" borderId="36" xfId="0" applyFont="1" applyFill="1" applyBorder="1" applyAlignment="1" applyProtection="1">
      <alignment horizontal="right" vertical="top"/>
    </xf>
    <xf numFmtId="0" fontId="33" fillId="0" borderId="0" xfId="0" applyFont="1" applyAlignment="1" applyProtection="1">
      <alignment horizontal="center"/>
    </xf>
  </cellXfs>
  <cellStyles count="7">
    <cellStyle name="Hyperlink" xfId="1" builtinId="8"/>
    <cellStyle name="Standard" xfId="0" builtinId="0"/>
    <cellStyle name="Standard 2" xfId="2"/>
    <cellStyle name="Standard 2 2" xfId="3"/>
    <cellStyle name="Standard_Tabelle1" xfId="4"/>
    <cellStyle name="Währung" xfId="5" builtinId="4"/>
    <cellStyle name="Währung 2" xfId="6"/>
  </cellStyles>
  <dxfs count="60">
    <dxf>
      <fill>
        <patternFill patternType="none">
          <bgColor indexed="65"/>
        </patternFill>
      </fill>
    </dxf>
    <dxf>
      <fill>
        <patternFill patternType="none">
          <bgColor indexed="65"/>
        </patternFill>
      </fill>
    </dxf>
    <dxf>
      <fill>
        <patternFill>
          <bgColor rgb="FFC0C0C0"/>
        </patternFill>
      </fill>
    </dxf>
    <dxf>
      <fill>
        <patternFill patternType="solid">
          <bgColor rgb="FFC0C0C0"/>
        </patternFill>
      </fill>
    </dxf>
    <dxf>
      <fill>
        <patternFill patternType="solid">
          <bgColor indexed="22"/>
        </patternFill>
      </fill>
    </dxf>
    <dxf>
      <fill>
        <patternFill patternType="solid">
          <bgColor indexed="22"/>
        </patternFill>
      </fill>
    </dxf>
    <dxf>
      <fill>
        <patternFill patternType="solid">
          <bgColor indexed="22"/>
        </patternFill>
      </fill>
    </dxf>
    <dxf>
      <fill>
        <patternFill>
          <bgColor indexed="22"/>
        </patternFill>
      </fill>
    </dxf>
    <dxf>
      <fill>
        <patternFill>
          <bgColor indexed="2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theme="0" tint="-0.24994659260841701"/>
        </patternFill>
      </fill>
    </dxf>
    <dxf>
      <fill>
        <patternFill patternType="solid">
          <bgColor theme="0" tint="-0.24994659260841701"/>
        </patternFill>
      </fill>
    </dxf>
    <dxf>
      <fill>
        <patternFill>
          <bgColor rgb="FFC0C0C0"/>
        </patternFill>
      </fill>
    </dxf>
    <dxf>
      <fill>
        <patternFill patternType="none">
          <bgColor indexed="65"/>
        </patternFill>
      </fill>
    </dxf>
    <dxf>
      <fill>
        <patternFill>
          <bgColor theme="0" tint="-0.24994659260841701"/>
        </patternFill>
      </fill>
    </dxf>
    <dxf>
      <fill>
        <patternFill>
          <bgColor theme="0" tint="-0.24994659260841701"/>
        </patternFill>
      </fill>
    </dxf>
    <dxf>
      <fill>
        <patternFill patternType="solid">
          <bgColor indexed="22"/>
        </patternFill>
      </fill>
    </dxf>
    <dxf>
      <fill>
        <patternFill>
          <bgColor theme="0" tint="-0.24994659260841701"/>
        </patternFill>
      </fill>
    </dxf>
    <dxf>
      <fill>
        <patternFill patternType="solid">
          <bgColor indexed="22"/>
        </patternFill>
      </fill>
    </dxf>
    <dxf>
      <fill>
        <patternFill patternType="solid">
          <bgColor indexed="22"/>
        </patternFill>
      </fill>
    </dxf>
    <dxf>
      <fill>
        <patternFill patternType="none">
          <bgColor indexed="65"/>
        </patternFill>
      </fill>
    </dxf>
    <dxf>
      <fill>
        <patternFill patternType="solid">
          <bgColor indexed="22"/>
        </patternFill>
      </fill>
    </dxf>
    <dxf>
      <fill>
        <patternFill>
          <bgColor indexed="22"/>
        </patternFill>
      </fill>
    </dxf>
    <dxf>
      <fill>
        <patternFill patternType="none">
          <bgColor indexed="65"/>
        </patternFill>
      </fill>
    </dxf>
    <dxf>
      <fill>
        <patternFill patternType="solid">
          <bgColor indexed="22"/>
        </patternFill>
      </fill>
    </dxf>
    <dxf>
      <fill>
        <patternFill>
          <bgColor theme="0" tint="-0.24994659260841701"/>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font>
      <fill>
        <patternFill>
          <bgColor indexed="22"/>
        </patternFill>
      </fill>
    </dxf>
    <dxf>
      <fill>
        <patternFill>
          <bgColor indexed="22"/>
        </patternFill>
      </fill>
    </dxf>
    <dxf>
      <fill>
        <patternFill>
          <bgColor rgb="FFC0C0C0"/>
        </patternFill>
      </fill>
    </dxf>
    <dxf>
      <fill>
        <patternFill patternType="solid">
          <bgColor rgb="FFC0C0C0"/>
        </patternFill>
      </fill>
    </dxf>
    <dxf>
      <fill>
        <patternFill patternType="solid">
          <bgColor indexed="22"/>
        </patternFill>
      </fill>
    </dxf>
    <dxf>
      <fill>
        <patternFill patternType="solid">
          <bgColor indexed="22"/>
        </patternFill>
      </fill>
    </dxf>
    <dxf>
      <fill>
        <patternFill patternType="solid">
          <bgColor indexed="22"/>
        </patternFill>
      </fill>
    </dxf>
    <dxf>
      <fill>
        <patternFill>
          <bgColor indexed="22"/>
        </patternFill>
      </fill>
    </dxf>
    <dxf>
      <fill>
        <patternFill>
          <bgColor indexed="22"/>
        </patternFill>
      </fill>
    </dxf>
    <dxf>
      <fill>
        <patternFill>
          <bgColor rgb="FFC0C0C0"/>
        </patternFill>
      </fill>
    </dxf>
    <dxf>
      <fill>
        <patternFill patternType="none">
          <bgColor indexed="65"/>
        </patternFill>
      </fill>
    </dxf>
    <dxf>
      <fill>
        <patternFill>
          <bgColor theme="0" tint="-0.24994659260841701"/>
        </patternFill>
      </fill>
    </dxf>
    <dxf>
      <fill>
        <patternFill>
          <bgColor rgb="FFC0C0C0"/>
        </patternFill>
      </fill>
    </dxf>
    <dxf>
      <fill>
        <patternFill patternType="solid">
          <bgColor indexed="22"/>
        </patternFill>
      </fill>
    </dxf>
    <dxf>
      <fill>
        <patternFill>
          <bgColor theme="0" tint="-0.24994659260841701"/>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solid">
          <bgColor indexed="22"/>
        </patternFill>
      </fill>
    </dxf>
    <dxf>
      <fill>
        <patternFill>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none">
          <bgColor indexed="65"/>
        </patternFill>
      </fill>
    </dxf>
    <dxf>
      <fill>
        <patternFill patternType="none">
          <bgColor indexed="65"/>
        </patternFill>
      </fill>
    </dxf>
    <dxf>
      <fill>
        <patternFill>
          <bgColor indexed="22"/>
        </patternFill>
      </fill>
    </dxf>
    <dxf>
      <fill>
        <patternFill patternType="none">
          <bgColor indexed="65"/>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161925</xdr:colOff>
          <xdr:row>0</xdr:row>
          <xdr:rowOff>0</xdr:rowOff>
        </xdr:from>
        <xdr:to>
          <xdr:col>31</xdr:col>
          <xdr:colOff>161925</xdr:colOff>
          <xdr:row>0</xdr:row>
          <xdr:rowOff>0</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161925</xdr:colOff>
          <xdr:row>0</xdr:row>
          <xdr:rowOff>0</xdr:rowOff>
        </xdr:from>
        <xdr:to>
          <xdr:col>31</xdr:col>
          <xdr:colOff>161925</xdr:colOff>
          <xdr:row>0</xdr:row>
          <xdr:rowOff>0</xdr:rowOff>
        </xdr:to>
        <xdr:sp macro="" textlink="">
          <xdr:nvSpPr>
            <xdr:cNvPr id="10242" name="Button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161925</xdr:colOff>
          <xdr:row>0</xdr:row>
          <xdr:rowOff>0</xdr:rowOff>
        </xdr:from>
        <xdr:to>
          <xdr:col>31</xdr:col>
          <xdr:colOff>161925</xdr:colOff>
          <xdr:row>0</xdr:row>
          <xdr:rowOff>0</xdr:rowOff>
        </xdr:to>
        <xdr:sp macro="" textlink="">
          <xdr:nvSpPr>
            <xdr:cNvPr id="10245" name="Button 5" hidden="1">
              <a:extLst>
                <a:ext uri="{63B3BB69-23CF-44E3-9099-C40C66FF867C}">
                  <a14:compatExt spid="_x0000_s10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32</xdr:col>
          <xdr:colOff>47625</xdr:colOff>
          <xdr:row>0</xdr:row>
          <xdr:rowOff>0</xdr:rowOff>
        </xdr:from>
        <xdr:to>
          <xdr:col>32</xdr:col>
          <xdr:colOff>47625</xdr:colOff>
          <xdr:row>0</xdr:row>
          <xdr:rowOff>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133350</xdr:colOff>
          <xdr:row>0</xdr:row>
          <xdr:rowOff>0</xdr:rowOff>
        </xdr:from>
        <xdr:to>
          <xdr:col>31</xdr:col>
          <xdr:colOff>133350</xdr:colOff>
          <xdr:row>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133350</xdr:colOff>
          <xdr:row>0</xdr:row>
          <xdr:rowOff>0</xdr:rowOff>
        </xdr:from>
        <xdr:to>
          <xdr:col>31</xdr:col>
          <xdr:colOff>133350</xdr:colOff>
          <xdr:row>0</xdr:row>
          <xdr:rowOff>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133350</xdr:colOff>
          <xdr:row>0</xdr:row>
          <xdr:rowOff>0</xdr:rowOff>
        </xdr:from>
        <xdr:to>
          <xdr:col>31</xdr:col>
          <xdr:colOff>133350</xdr:colOff>
          <xdr:row>0</xdr:row>
          <xdr:rowOff>0</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32</xdr:col>
          <xdr:colOff>47625</xdr:colOff>
          <xdr:row>0</xdr:row>
          <xdr:rowOff>0</xdr:rowOff>
        </xdr:from>
        <xdr:to>
          <xdr:col>32</xdr:col>
          <xdr:colOff>47625</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32</xdr:col>
          <xdr:colOff>47625</xdr:colOff>
          <xdr:row>0</xdr:row>
          <xdr:rowOff>0</xdr:rowOff>
        </xdr:from>
        <xdr:to>
          <xdr:col>32</xdr:col>
          <xdr:colOff>47625</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32</xdr:col>
          <xdr:colOff>47625</xdr:colOff>
          <xdr:row>0</xdr:row>
          <xdr:rowOff>0</xdr:rowOff>
        </xdr:from>
        <xdr:to>
          <xdr:col>32</xdr:col>
          <xdr:colOff>47625</xdr:colOff>
          <xdr:row>0</xdr:row>
          <xdr:rowOff>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32</xdr:col>
          <xdr:colOff>47625</xdr:colOff>
          <xdr:row>0</xdr:row>
          <xdr:rowOff>0</xdr:rowOff>
        </xdr:from>
        <xdr:to>
          <xdr:col>32</xdr:col>
          <xdr:colOff>47625</xdr:colOff>
          <xdr:row>0</xdr:row>
          <xdr:rowOff>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32</xdr:col>
          <xdr:colOff>47625</xdr:colOff>
          <xdr:row>0</xdr:row>
          <xdr:rowOff>0</xdr:rowOff>
        </xdr:from>
        <xdr:to>
          <xdr:col>32</xdr:col>
          <xdr:colOff>47625</xdr:colOff>
          <xdr:row>0</xdr:row>
          <xdr:rowOff>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266700</xdr:colOff>
      <xdr:row>1</xdr:row>
      <xdr:rowOff>257175</xdr:rowOff>
    </xdr:from>
    <xdr:to>
      <xdr:col>12</xdr:col>
      <xdr:colOff>466725</xdr:colOff>
      <xdr:row>6</xdr:row>
      <xdr:rowOff>66675</xdr:rowOff>
    </xdr:to>
    <xdr:pic>
      <xdr:nvPicPr>
        <xdr:cNvPr id="19883" name="Picture 6" descr="MV_Claim_M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1190625"/>
          <a:ext cx="1533525" cy="838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123825</xdr:colOff>
          <xdr:row>9</xdr:row>
          <xdr:rowOff>19050</xdr:rowOff>
        </xdr:from>
        <xdr:to>
          <xdr:col>6</xdr:col>
          <xdr:colOff>142875</xdr:colOff>
          <xdr:row>10</xdr:row>
          <xdr:rowOff>190500</xdr:rowOff>
        </xdr:to>
        <xdr:sp macro="" textlink="">
          <xdr:nvSpPr>
            <xdr:cNvPr id="19457" name="Check Box 1" hidden="1">
              <a:extLst>
                <a:ext uri="{63B3BB69-23CF-44E3-9099-C40C66FF867C}">
                  <a14:compatExt spid="_x0000_s194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Anfrage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19050</xdr:rowOff>
        </xdr:from>
        <xdr:to>
          <xdr:col>7</xdr:col>
          <xdr:colOff>142875</xdr:colOff>
          <xdr:row>10</xdr:row>
          <xdr:rowOff>190500</xdr:rowOff>
        </xdr:to>
        <xdr:sp macro="" textlink="">
          <xdr:nvSpPr>
            <xdr:cNvPr id="19458" name="Check Box 2" hidden="1">
              <a:extLst>
                <a:ext uri="{63B3BB69-23CF-44E3-9099-C40C66FF867C}">
                  <a14:compatExt spid="_x0000_s194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Buchung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19050</xdr:rowOff>
        </xdr:from>
        <xdr:to>
          <xdr:col>8</xdr:col>
          <xdr:colOff>123825</xdr:colOff>
          <xdr:row>10</xdr:row>
          <xdr:rowOff>190500</xdr:rowOff>
        </xdr:to>
        <xdr:sp macro="" textlink="">
          <xdr:nvSpPr>
            <xdr:cNvPr id="19459" name="Check Box 3" hidden="1">
              <a:extLst>
                <a:ext uri="{63B3BB69-23CF-44E3-9099-C40C66FF867C}">
                  <a14:compatExt spid="_x0000_s19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Storno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xdr:row>
          <xdr:rowOff>342900</xdr:rowOff>
        </xdr:from>
        <xdr:to>
          <xdr:col>11</xdr:col>
          <xdr:colOff>85725</xdr:colOff>
          <xdr:row>11</xdr:row>
          <xdr:rowOff>57150</xdr:rowOff>
        </xdr:to>
        <xdr:sp macro="" textlink="">
          <xdr:nvSpPr>
            <xdr:cNvPr id="19460" name="Check Box 4" hidden="1">
              <a:extLst>
                <a:ext uri="{63B3BB69-23CF-44E3-9099-C40C66FF867C}">
                  <a14:compatExt spid="_x0000_s19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Umbuchung</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266700</xdr:colOff>
      <xdr:row>1</xdr:row>
      <xdr:rowOff>257175</xdr:rowOff>
    </xdr:from>
    <xdr:to>
      <xdr:col>12</xdr:col>
      <xdr:colOff>466725</xdr:colOff>
      <xdr:row>6</xdr:row>
      <xdr:rowOff>66675</xdr:rowOff>
    </xdr:to>
    <xdr:pic>
      <xdr:nvPicPr>
        <xdr:cNvPr id="16873" name="Picture 6" descr="MV_Claim_M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1190625"/>
          <a:ext cx="1533525" cy="838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123825</xdr:colOff>
          <xdr:row>12</xdr:row>
          <xdr:rowOff>9525</xdr:rowOff>
        </xdr:from>
        <xdr:to>
          <xdr:col>6</xdr:col>
          <xdr:colOff>142875</xdr:colOff>
          <xdr:row>13</xdr:row>
          <xdr:rowOff>180975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Anfrage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9525</xdr:rowOff>
        </xdr:from>
        <xdr:to>
          <xdr:col>7</xdr:col>
          <xdr:colOff>142875</xdr:colOff>
          <xdr:row>13</xdr:row>
          <xdr:rowOff>180975</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Buchung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8</xdr:col>
          <xdr:colOff>123825</xdr:colOff>
          <xdr:row>13</xdr:row>
          <xdr:rowOff>180975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Storno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xdr:row>
          <xdr:rowOff>333375</xdr:rowOff>
        </xdr:from>
        <xdr:to>
          <xdr:col>11</xdr:col>
          <xdr:colOff>85725</xdr:colOff>
          <xdr:row>14</xdr:row>
          <xdr:rowOff>57150</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Umbuchung</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19050</xdr:colOff>
      <xdr:row>1</xdr:row>
      <xdr:rowOff>66675</xdr:rowOff>
    </xdr:from>
    <xdr:to>
      <xdr:col>7</xdr:col>
      <xdr:colOff>600075</xdr:colOff>
      <xdr:row>6</xdr:row>
      <xdr:rowOff>38100</xdr:rowOff>
    </xdr:to>
    <xdr:pic>
      <xdr:nvPicPr>
        <xdr:cNvPr id="5037" name="Picture 2" descr="MV_Claim_M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850" y="2095500"/>
          <a:ext cx="1533525" cy="809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hyperlink" Target="mailto:berlin@westtours.de" TargetMode="Externa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hyperlink" Target="mailto:alexandra.planer@westtours.de" TargetMode="External"/><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reservation@crc.ag" TargetMode="Externa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1"/>
  </sheetPr>
  <dimension ref="A1:AX252"/>
  <sheetViews>
    <sheetView showGridLines="0" showZeros="0" zoomScaleNormal="100" workbookViewId="0">
      <selection activeCell="A16" sqref="A16:D16"/>
    </sheetView>
  </sheetViews>
  <sheetFormatPr baseColWidth="10" defaultColWidth="4.7109375" defaultRowHeight="12.75" x14ac:dyDescent="0.2"/>
  <cols>
    <col min="1" max="5" width="4.7109375" style="7" customWidth="1"/>
    <col min="6" max="6" width="6.7109375" style="7" customWidth="1"/>
    <col min="7" max="9" width="4.7109375" style="7" customWidth="1"/>
    <col min="10" max="10" width="5.28515625" style="7" customWidth="1"/>
    <col min="11" max="13" width="6.7109375" style="7" customWidth="1"/>
    <col min="14" max="18" width="4.7109375" style="7" customWidth="1"/>
    <col min="19" max="19" width="5.7109375" style="7" customWidth="1"/>
    <col min="20" max="20" width="5.85546875" style="7" customWidth="1"/>
    <col min="21" max="29" width="4.7109375" style="7" customWidth="1"/>
    <col min="30" max="30" width="14.140625" style="7" customWidth="1"/>
    <col min="31" max="37" width="4.7109375" style="7"/>
    <col min="38" max="38" width="0" style="7" hidden="1" customWidth="1"/>
    <col min="39" max="16384" width="4.7109375" style="7"/>
  </cols>
  <sheetData>
    <row r="1" spans="1:50" ht="18" customHeight="1" thickBot="1" x14ac:dyDescent="0.25">
      <c r="A1" s="5" t="s">
        <v>167</v>
      </c>
      <c r="B1" s="6"/>
      <c r="C1" s="6"/>
      <c r="D1" s="6"/>
      <c r="E1" s="6"/>
      <c r="F1" s="6"/>
      <c r="G1" s="6"/>
      <c r="H1" s="6"/>
      <c r="I1" s="6"/>
      <c r="J1" s="6"/>
      <c r="K1" s="6"/>
      <c r="L1" s="6"/>
      <c r="M1" s="6"/>
      <c r="N1" s="6"/>
      <c r="O1" s="6"/>
      <c r="P1" s="6"/>
      <c r="Q1" s="6"/>
      <c r="R1" s="6"/>
      <c r="S1" s="6"/>
      <c r="T1" s="6"/>
      <c r="U1" s="6"/>
      <c r="V1" s="6"/>
      <c r="W1" s="6"/>
      <c r="X1" s="6"/>
      <c r="Y1" s="6"/>
      <c r="Z1" s="6"/>
      <c r="AA1" s="6"/>
      <c r="AB1" s="6"/>
      <c r="AC1" s="6"/>
      <c r="AD1" s="6"/>
      <c r="AE1" s="104" t="str">
        <f>RIGHT(S18,8)</f>
        <v/>
      </c>
      <c r="AF1" s="6"/>
      <c r="AG1" s="6"/>
      <c r="AH1" s="6"/>
      <c r="AI1" s="6"/>
      <c r="AJ1" s="6"/>
      <c r="AK1" s="6"/>
    </row>
    <row r="2" spans="1:50" s="9" customFormat="1" ht="78.75" customHeight="1" x14ac:dyDescent="0.2">
      <c r="A2" s="577" t="s">
        <v>431</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9"/>
      <c r="AE2" s="8"/>
      <c r="AF2" s="8"/>
      <c r="AG2" s="8"/>
      <c r="AH2" s="8"/>
      <c r="AI2" s="8"/>
      <c r="AJ2" s="8"/>
      <c r="AK2" s="8"/>
    </row>
    <row r="3" spans="1:50" s="9" customFormat="1" ht="48.75" customHeight="1" x14ac:dyDescent="0.2">
      <c r="A3" s="580" t="s">
        <v>168</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70"/>
      <c r="AE3" s="8"/>
      <c r="AF3" s="8"/>
      <c r="AG3" s="8"/>
      <c r="AH3" s="8"/>
      <c r="AI3" s="8"/>
      <c r="AJ3" s="8"/>
      <c r="AK3" s="8"/>
    </row>
    <row r="4" spans="1:50" s="9" customFormat="1" ht="14.25" customHeight="1" x14ac:dyDescent="0.2">
      <c r="A4" s="580" t="s">
        <v>169</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70"/>
      <c r="AE4" s="8"/>
      <c r="AF4" s="8"/>
      <c r="AG4" s="8"/>
      <c r="AH4" s="8"/>
      <c r="AI4" s="8"/>
      <c r="AJ4" s="8"/>
      <c r="AK4" s="8"/>
      <c r="AP4" s="558"/>
      <c r="AQ4" s="558"/>
      <c r="AR4" s="558"/>
      <c r="AS4" s="558"/>
      <c r="AT4" s="558"/>
      <c r="AU4" s="558"/>
      <c r="AV4" s="558"/>
      <c r="AW4" s="558"/>
      <c r="AX4" s="558"/>
    </row>
    <row r="5" spans="1:50" s="9" customFormat="1" x14ac:dyDescent="0.2">
      <c r="A5" s="10"/>
      <c r="B5" s="559" t="s">
        <v>64</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60"/>
      <c r="AE5" s="8"/>
      <c r="AF5" s="8"/>
      <c r="AG5" s="8"/>
      <c r="AH5" s="8"/>
      <c r="AI5" s="8"/>
      <c r="AJ5" s="8"/>
      <c r="AK5" s="8"/>
    </row>
    <row r="6" spans="1:50" s="9" customFormat="1" x14ac:dyDescent="0.2">
      <c r="A6" s="10"/>
      <c r="B6" s="561" t="s">
        <v>309</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3"/>
      <c r="AE6" s="8"/>
      <c r="AF6" s="8"/>
      <c r="AG6" s="8"/>
      <c r="AH6" s="8"/>
      <c r="AI6" s="8"/>
      <c r="AJ6" s="8"/>
      <c r="AK6" s="8"/>
    </row>
    <row r="7" spans="1:50" s="9" customFormat="1" ht="12.4" customHeight="1" x14ac:dyDescent="0.2">
      <c r="A7" s="10"/>
      <c r="B7" s="559" t="s">
        <v>170</v>
      </c>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60"/>
      <c r="AE7" s="8"/>
      <c r="AF7" s="8"/>
      <c r="AG7" s="8"/>
      <c r="AH7" s="8"/>
      <c r="AI7" s="8"/>
      <c r="AJ7" s="8"/>
      <c r="AK7" s="8"/>
    </row>
    <row r="8" spans="1:50" s="9" customFormat="1" ht="12.4" customHeight="1" x14ac:dyDescent="0.2">
      <c r="A8" s="10"/>
      <c r="B8" s="559" t="s">
        <v>171</v>
      </c>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60"/>
      <c r="AE8" s="8"/>
      <c r="AF8" s="8"/>
      <c r="AG8" s="8"/>
      <c r="AH8" s="8"/>
      <c r="AI8" s="8"/>
      <c r="AJ8" s="8"/>
      <c r="AK8" s="8"/>
    </row>
    <row r="9" spans="1:50" s="9" customFormat="1" ht="12.4" customHeight="1" x14ac:dyDescent="0.2">
      <c r="A9" s="10"/>
      <c r="B9" s="559" t="s">
        <v>401</v>
      </c>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60"/>
      <c r="AE9" s="8"/>
      <c r="AF9" s="8"/>
      <c r="AG9" s="8"/>
      <c r="AH9" s="8"/>
      <c r="AI9" s="8"/>
      <c r="AJ9" s="8"/>
      <c r="AK9" s="8"/>
    </row>
    <row r="10" spans="1:50" s="9" customFormat="1" x14ac:dyDescent="0.2">
      <c r="A10" s="10"/>
      <c r="B10" s="559" t="s">
        <v>172</v>
      </c>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60"/>
      <c r="AE10" s="8"/>
      <c r="AF10" s="8"/>
      <c r="AG10" s="8"/>
      <c r="AH10" s="8"/>
      <c r="AI10" s="8"/>
      <c r="AJ10" s="8"/>
      <c r="AK10" s="8"/>
    </row>
    <row r="11" spans="1:50" s="9" customFormat="1" ht="12.4" customHeight="1" x14ac:dyDescent="0.2">
      <c r="A11" s="10"/>
      <c r="B11" s="559" t="s">
        <v>126</v>
      </c>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60"/>
      <c r="AE11" s="8"/>
      <c r="AF11" s="8"/>
      <c r="AG11" s="8"/>
      <c r="AH11" s="8"/>
      <c r="AI11" s="8"/>
      <c r="AJ11" s="8"/>
      <c r="AK11" s="8"/>
    </row>
    <row r="12" spans="1:50" s="9" customFormat="1" ht="16.5" customHeight="1" x14ac:dyDescent="0.2">
      <c r="A12" s="568" t="s">
        <v>403</v>
      </c>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70"/>
      <c r="AE12" s="8"/>
      <c r="AF12" s="8"/>
      <c r="AG12" s="8"/>
      <c r="AH12" s="8"/>
      <c r="AI12" s="8"/>
      <c r="AJ12" s="8"/>
      <c r="AK12" s="8"/>
    </row>
    <row r="13" spans="1:50" s="9" customFormat="1" ht="16.5" customHeight="1" x14ac:dyDescent="0.2">
      <c r="A13" s="502"/>
      <c r="B13" s="501"/>
      <c r="C13" s="501"/>
      <c r="D13" s="501"/>
      <c r="E13" s="501"/>
      <c r="F13" s="501"/>
      <c r="G13" s="501"/>
      <c r="H13" s="501"/>
      <c r="I13" s="501"/>
      <c r="J13" s="501"/>
      <c r="K13" s="501"/>
      <c r="L13" s="501"/>
      <c r="M13" s="501"/>
      <c r="N13" s="501"/>
      <c r="O13" s="501"/>
      <c r="P13" s="501"/>
      <c r="Q13" s="501"/>
      <c r="R13" s="501"/>
      <c r="S13" s="501"/>
      <c r="T13" s="519" t="str">
        <f>IF(AL17="1",IF(AL16=22,"","Bitte überprüfen Sie die von Ihnen erfasste IBAN. Eine inländische IBAN hat grundsätzlich 22 Stellen."),"")</f>
        <v/>
      </c>
      <c r="U13" s="520"/>
      <c r="V13" s="520"/>
      <c r="W13" s="520"/>
      <c r="X13" s="520"/>
      <c r="Y13" s="520"/>
      <c r="Z13" s="520"/>
      <c r="AA13" s="520"/>
      <c r="AB13" s="520"/>
      <c r="AC13" s="520"/>
      <c r="AD13" s="521"/>
      <c r="AE13" s="8"/>
      <c r="AF13" s="8"/>
      <c r="AG13" s="8"/>
      <c r="AH13" s="8"/>
      <c r="AI13" s="8"/>
      <c r="AJ13" s="8"/>
      <c r="AK13" s="8"/>
    </row>
    <row r="14" spans="1:50" s="9" customFormat="1" ht="16.5" customHeight="1" thickBot="1" x14ac:dyDescent="0.25">
      <c r="A14" s="499"/>
      <c r="B14" s="500"/>
      <c r="C14" s="500"/>
      <c r="D14" s="500"/>
      <c r="E14" s="500"/>
      <c r="F14" s="500"/>
      <c r="G14" s="500"/>
      <c r="H14" s="500"/>
      <c r="I14" s="500"/>
      <c r="J14" s="500"/>
      <c r="K14" s="500"/>
      <c r="L14" s="500"/>
      <c r="M14" s="500"/>
      <c r="N14" s="500"/>
      <c r="O14" s="500"/>
      <c r="P14" s="500"/>
      <c r="Q14" s="500"/>
      <c r="R14" s="500"/>
      <c r="S14" s="500"/>
      <c r="T14" s="522"/>
      <c r="U14" s="522"/>
      <c r="V14" s="522"/>
      <c r="W14" s="522"/>
      <c r="X14" s="522"/>
      <c r="Y14" s="522"/>
      <c r="Z14" s="522"/>
      <c r="AA14" s="522"/>
      <c r="AB14" s="522"/>
      <c r="AC14" s="522"/>
      <c r="AD14" s="523"/>
      <c r="AE14" s="8"/>
      <c r="AF14" s="8"/>
      <c r="AG14" s="8"/>
      <c r="AH14" s="8"/>
      <c r="AI14" s="8"/>
      <c r="AJ14" s="8"/>
      <c r="AK14" s="8"/>
    </row>
    <row r="15" spans="1:50" s="498" customFormat="1" ht="14.25" customHeight="1" x14ac:dyDescent="0.2">
      <c r="A15" s="571" t="s">
        <v>173</v>
      </c>
      <c r="B15" s="525"/>
      <c r="C15" s="525"/>
      <c r="D15" s="572"/>
      <c r="E15" s="535" t="s">
        <v>110</v>
      </c>
      <c r="F15" s="525"/>
      <c r="G15" s="572"/>
      <c r="H15" s="524" t="s">
        <v>65</v>
      </c>
      <c r="I15" s="525"/>
      <c r="J15" s="525"/>
      <c r="K15" s="572"/>
      <c r="L15" s="535" t="s">
        <v>371</v>
      </c>
      <c r="M15" s="536"/>
      <c r="N15" s="536"/>
      <c r="O15" s="573" t="s">
        <v>178</v>
      </c>
      <c r="P15" s="574"/>
      <c r="Q15" s="574"/>
      <c r="R15" s="574"/>
      <c r="S15" s="575"/>
      <c r="T15" s="530" t="s">
        <v>312</v>
      </c>
      <c r="U15" s="531"/>
      <c r="V15" s="531"/>
      <c r="W15" s="531"/>
      <c r="X15" s="531"/>
      <c r="Y15" s="531"/>
      <c r="Z15" s="532"/>
      <c r="AA15" s="524" t="s">
        <v>430</v>
      </c>
      <c r="AB15" s="525"/>
      <c r="AC15" s="525"/>
      <c r="AD15" s="526"/>
      <c r="AE15" s="497"/>
      <c r="AF15" s="497"/>
      <c r="AG15" s="497"/>
      <c r="AH15" s="497"/>
      <c r="AI15" s="497"/>
      <c r="AJ15" s="497"/>
      <c r="AK15" s="497"/>
    </row>
    <row r="16" spans="1:50" ht="25.5" customHeight="1" x14ac:dyDescent="0.2">
      <c r="A16" s="581"/>
      <c r="B16" s="582"/>
      <c r="C16" s="582"/>
      <c r="D16" s="582"/>
      <c r="E16" s="585"/>
      <c r="F16" s="586"/>
      <c r="G16" s="587"/>
      <c r="H16" s="550"/>
      <c r="I16" s="551"/>
      <c r="J16" s="551"/>
      <c r="K16" s="567"/>
      <c r="L16" s="537"/>
      <c r="M16" s="538"/>
      <c r="N16" s="538"/>
      <c r="O16" s="557"/>
      <c r="P16" s="533"/>
      <c r="Q16" s="533"/>
      <c r="R16" s="533"/>
      <c r="S16" s="534"/>
      <c r="T16" s="533"/>
      <c r="U16" s="533"/>
      <c r="V16" s="533"/>
      <c r="W16" s="533"/>
      <c r="X16" s="533"/>
      <c r="Y16" s="533"/>
      <c r="Z16" s="534"/>
      <c r="AA16" s="527"/>
      <c r="AB16" s="528"/>
      <c r="AC16" s="528"/>
      <c r="AD16" s="529"/>
      <c r="AE16" s="6"/>
      <c r="AF16" s="6"/>
      <c r="AG16" s="6"/>
      <c r="AH16" s="6"/>
      <c r="AI16" s="6"/>
      <c r="AJ16" s="6"/>
      <c r="AK16" s="6"/>
      <c r="AL16" s="7">
        <f>LEN(SUBSTITUTE(T16," ",""))</f>
        <v>0</v>
      </c>
    </row>
    <row r="17" spans="1:38" s="498" customFormat="1" ht="12.4" customHeight="1" x14ac:dyDescent="0.2">
      <c r="A17" s="588" t="s">
        <v>174</v>
      </c>
      <c r="B17" s="565"/>
      <c r="C17" s="565"/>
      <c r="D17" s="565"/>
      <c r="E17" s="565"/>
      <c r="F17" s="565"/>
      <c r="G17" s="565"/>
      <c r="H17" s="565"/>
      <c r="I17" s="565"/>
      <c r="J17" s="591" t="s">
        <v>175</v>
      </c>
      <c r="K17" s="565"/>
      <c r="L17" s="565"/>
      <c r="M17" s="592"/>
      <c r="N17" s="565" t="s">
        <v>176</v>
      </c>
      <c r="O17" s="565"/>
      <c r="P17" s="565"/>
      <c r="Q17" s="565"/>
      <c r="R17" s="592"/>
      <c r="S17" s="591" t="s">
        <v>177</v>
      </c>
      <c r="T17" s="565"/>
      <c r="U17" s="565"/>
      <c r="V17" s="565"/>
      <c r="W17" s="565"/>
      <c r="X17" s="593" t="s">
        <v>461</v>
      </c>
      <c r="Y17" s="594"/>
      <c r="Z17" s="594"/>
      <c r="AA17" s="594"/>
      <c r="AB17" s="564" t="s">
        <v>318</v>
      </c>
      <c r="AC17" s="565"/>
      <c r="AD17" s="566"/>
      <c r="AE17" s="497"/>
      <c r="AF17" s="497"/>
      <c r="AG17" s="497"/>
      <c r="AH17" s="497"/>
      <c r="AI17" s="497"/>
      <c r="AJ17" s="497"/>
      <c r="AK17" s="497"/>
      <c r="AL17" s="503" t="str">
        <f>IF(AL16&gt;0,"1","")</f>
        <v/>
      </c>
    </row>
    <row r="18" spans="1:38" s="12" customFormat="1" ht="27" customHeight="1" x14ac:dyDescent="0.2">
      <c r="A18" s="589" t="s">
        <v>434</v>
      </c>
      <c r="B18" s="590"/>
      <c r="C18" s="590"/>
      <c r="D18" s="590"/>
      <c r="E18" s="590"/>
      <c r="F18" s="590"/>
      <c r="G18" s="590"/>
      <c r="H18" s="590"/>
      <c r="I18" s="590"/>
      <c r="J18" s="595"/>
      <c r="K18" s="553"/>
      <c r="L18" s="553"/>
      <c r="M18" s="554"/>
      <c r="N18" s="553"/>
      <c r="O18" s="553"/>
      <c r="P18" s="553"/>
      <c r="Q18" s="553"/>
      <c r="R18" s="554"/>
      <c r="S18" s="555"/>
      <c r="T18" s="556"/>
      <c r="U18" s="556"/>
      <c r="V18" s="556"/>
      <c r="W18" s="556"/>
      <c r="X18" s="557"/>
      <c r="Y18" s="533"/>
      <c r="Z18" s="533"/>
      <c r="AA18" s="533"/>
      <c r="AB18" s="550"/>
      <c r="AC18" s="551"/>
      <c r="AD18" s="552"/>
      <c r="AE18" s="11"/>
      <c r="AF18" s="11"/>
      <c r="AG18" s="11"/>
      <c r="AH18" s="11"/>
      <c r="AI18" s="11"/>
      <c r="AJ18" s="11"/>
      <c r="AK18" s="11"/>
    </row>
    <row r="19" spans="1:38" s="498" customFormat="1" ht="44.85" customHeight="1" x14ac:dyDescent="0.2">
      <c r="A19" s="596" t="s">
        <v>179</v>
      </c>
      <c r="B19" s="531"/>
      <c r="C19" s="531"/>
      <c r="D19" s="532"/>
      <c r="E19" s="530" t="s">
        <v>180</v>
      </c>
      <c r="F19" s="531"/>
      <c r="G19" s="531"/>
      <c r="H19" s="531"/>
      <c r="I19" s="591" t="s">
        <v>181</v>
      </c>
      <c r="J19" s="565"/>
      <c r="K19" s="565"/>
      <c r="L19" s="565"/>
      <c r="M19" s="565"/>
      <c r="N19" s="565"/>
      <c r="O19" s="565"/>
      <c r="P19" s="592"/>
      <c r="Q19" s="542" t="s">
        <v>407</v>
      </c>
      <c r="R19" s="531"/>
      <c r="S19" s="531"/>
      <c r="T19" s="531"/>
      <c r="U19" s="531"/>
      <c r="V19" s="531"/>
      <c r="W19" s="531"/>
      <c r="X19" s="531"/>
      <c r="Y19" s="531"/>
      <c r="Z19" s="531"/>
      <c r="AA19" s="531"/>
      <c r="AB19" s="531"/>
      <c r="AC19" s="531"/>
      <c r="AD19" s="543"/>
      <c r="AE19" s="497"/>
      <c r="AF19" s="497"/>
      <c r="AG19" s="497"/>
      <c r="AH19" s="497"/>
      <c r="AI19" s="497"/>
      <c r="AJ19" s="497"/>
      <c r="AK19" s="497"/>
    </row>
    <row r="20" spans="1:38" s="14" customFormat="1" ht="26.65" customHeight="1" thickBot="1" x14ac:dyDescent="0.25">
      <c r="A20" s="597"/>
      <c r="B20" s="598"/>
      <c r="C20" s="598"/>
      <c r="D20" s="599"/>
      <c r="E20" s="600"/>
      <c r="F20" s="598"/>
      <c r="G20" s="598"/>
      <c r="H20" s="598"/>
      <c r="I20" s="601"/>
      <c r="J20" s="602"/>
      <c r="K20" s="602"/>
      <c r="L20" s="602"/>
      <c r="M20" s="602"/>
      <c r="N20" s="602"/>
      <c r="O20" s="602"/>
      <c r="P20" s="603"/>
      <c r="Q20" s="609"/>
      <c r="R20" s="610"/>
      <c r="S20" s="610"/>
      <c r="T20" s="610"/>
      <c r="U20" s="610"/>
      <c r="V20" s="610"/>
      <c r="W20" s="610"/>
      <c r="X20" s="610"/>
      <c r="Y20" s="610"/>
      <c r="Z20" s="610"/>
      <c r="AA20" s="610"/>
      <c r="AB20" s="610"/>
      <c r="AC20" s="610"/>
      <c r="AD20" s="611"/>
      <c r="AE20" s="13"/>
      <c r="AF20" s="13"/>
      <c r="AG20" s="13"/>
      <c r="AH20" s="13"/>
      <c r="AI20" s="13"/>
      <c r="AJ20" s="13"/>
      <c r="AK20" s="13"/>
    </row>
    <row r="21" spans="1:38" s="16" customFormat="1" ht="15" customHeight="1" x14ac:dyDescent="0.2">
      <c r="A21" s="604" t="s">
        <v>183</v>
      </c>
      <c r="B21" s="546"/>
      <c r="C21" s="544" t="s">
        <v>184</v>
      </c>
      <c r="D21" s="545"/>
      <c r="E21" s="545"/>
      <c r="F21" s="545"/>
      <c r="G21" s="545"/>
      <c r="H21" s="546"/>
      <c r="I21" s="461"/>
      <c r="J21" s="462"/>
      <c r="K21" s="462"/>
      <c r="L21" s="462"/>
      <c r="M21" s="460"/>
      <c r="N21" s="544" t="s">
        <v>295</v>
      </c>
      <c r="O21" s="545"/>
      <c r="P21" s="545"/>
      <c r="Q21" s="546"/>
      <c r="R21" s="544" t="s">
        <v>186</v>
      </c>
      <c r="S21" s="545"/>
      <c r="T21" s="545"/>
      <c r="U21" s="546"/>
      <c r="V21" s="544" t="s">
        <v>187</v>
      </c>
      <c r="W21" s="545"/>
      <c r="X21" s="545"/>
      <c r="Y21" s="546"/>
      <c r="Z21" s="544" t="s">
        <v>188</v>
      </c>
      <c r="AA21" s="545"/>
      <c r="AB21" s="545"/>
      <c r="AC21" s="545"/>
      <c r="AD21" s="618"/>
      <c r="AE21" s="15"/>
      <c r="AF21" s="15"/>
      <c r="AG21" s="15"/>
      <c r="AH21" s="15"/>
      <c r="AI21" s="15"/>
      <c r="AJ21" s="15"/>
      <c r="AK21" s="15"/>
    </row>
    <row r="22" spans="1:38" ht="45.75" customHeight="1" thickBot="1" x14ac:dyDescent="0.25">
      <c r="A22" s="605"/>
      <c r="B22" s="606"/>
      <c r="C22" s="615"/>
      <c r="D22" s="616"/>
      <c r="E22" s="616"/>
      <c r="F22" s="616"/>
      <c r="G22" s="616"/>
      <c r="H22" s="617"/>
      <c r="I22" s="464"/>
      <c r="J22" s="465"/>
      <c r="K22" s="465"/>
      <c r="L22" s="465"/>
      <c r="M22" s="463"/>
      <c r="N22" s="547"/>
      <c r="O22" s="548"/>
      <c r="P22" s="548"/>
      <c r="Q22" s="549"/>
      <c r="R22" s="612"/>
      <c r="S22" s="613"/>
      <c r="T22" s="613"/>
      <c r="U22" s="614"/>
      <c r="V22" s="612"/>
      <c r="W22" s="613"/>
      <c r="X22" s="613"/>
      <c r="Y22" s="614"/>
      <c r="Z22" s="539"/>
      <c r="AA22" s="540"/>
      <c r="AB22" s="541"/>
      <c r="AC22" s="583"/>
      <c r="AD22" s="584"/>
      <c r="AE22" s="6"/>
      <c r="AF22" s="6"/>
      <c r="AG22" s="6"/>
      <c r="AH22" s="6"/>
      <c r="AI22" s="6"/>
      <c r="AJ22" s="6"/>
      <c r="AK22" s="6"/>
    </row>
    <row r="23" spans="1:38" s="2" customFormat="1" ht="15.75" customHeight="1" x14ac:dyDescent="0.2">
      <c r="A23" s="60"/>
      <c r="B23" s="60"/>
      <c r="C23" s="66"/>
      <c r="D23" s="66"/>
      <c r="E23" s="66"/>
      <c r="F23" s="608" t="s">
        <v>321</v>
      </c>
      <c r="G23" s="608"/>
      <c r="H23" s="608"/>
      <c r="I23" s="608"/>
      <c r="J23" s="607" t="s">
        <v>418</v>
      </c>
      <c r="K23" s="607"/>
      <c r="L23" s="607"/>
      <c r="M23" s="607"/>
      <c r="N23" s="607"/>
      <c r="O23" s="607"/>
      <c r="P23" s="295"/>
      <c r="Q23" s="295"/>
      <c r="R23" s="295"/>
      <c r="S23" s="295"/>
      <c r="T23" s="295"/>
      <c r="U23" s="295"/>
      <c r="V23" s="295"/>
      <c r="W23" s="62"/>
      <c r="X23" s="62"/>
      <c r="Y23" s="62"/>
      <c r="Z23" s="62"/>
      <c r="AA23" s="70"/>
      <c r="AB23" s="70"/>
      <c r="AC23" s="70"/>
      <c r="AD23" s="70"/>
      <c r="AE23" s="6"/>
      <c r="AF23" s="6"/>
      <c r="AG23" s="6"/>
      <c r="AH23" s="6"/>
      <c r="AI23" s="6"/>
      <c r="AJ23" s="6"/>
      <c r="AK23" s="6"/>
    </row>
    <row r="24" spans="1:38" s="20" customFormat="1" ht="12.4" customHeight="1" x14ac:dyDescent="0.2">
      <c r="A24" s="63"/>
      <c r="B24" s="64"/>
      <c r="C24" s="71"/>
      <c r="D24" s="71"/>
      <c r="E24" s="71"/>
      <c r="F24" s="71"/>
      <c r="G24" s="64"/>
      <c r="H24" s="64"/>
      <c r="I24" s="64"/>
      <c r="J24" s="295"/>
      <c r="K24" s="295"/>
      <c r="L24" s="295"/>
      <c r="M24" s="295"/>
      <c r="N24" s="295"/>
      <c r="O24" s="295"/>
      <c r="P24" s="295"/>
      <c r="Q24" s="295"/>
      <c r="R24" s="295"/>
      <c r="S24" s="295"/>
      <c r="T24" s="295"/>
      <c r="U24" s="295"/>
      <c r="V24" s="295"/>
      <c r="W24" s="64"/>
      <c r="X24" s="64"/>
      <c r="Y24" s="64"/>
      <c r="Z24" s="64"/>
      <c r="AA24" s="75"/>
      <c r="AB24" s="75"/>
      <c r="AC24" s="75"/>
      <c r="AD24" s="75"/>
      <c r="AE24" s="59"/>
      <c r="AF24" s="59"/>
      <c r="AG24" s="59"/>
      <c r="AH24" s="59"/>
      <c r="AI24" s="59"/>
      <c r="AJ24" s="59"/>
      <c r="AK24" s="59"/>
    </row>
    <row r="25" spans="1:38" s="20" customFormat="1" ht="144" customHeight="1" x14ac:dyDescent="0.2">
      <c r="A25" s="64"/>
      <c r="B25" s="64"/>
      <c r="C25" s="71"/>
      <c r="D25" s="71"/>
      <c r="E25" s="71"/>
      <c r="F25" s="71"/>
      <c r="G25" s="64"/>
      <c r="H25" s="576"/>
      <c r="I25" s="576"/>
      <c r="J25" s="576"/>
      <c r="K25" s="576"/>
      <c r="L25" s="576"/>
      <c r="M25" s="576"/>
      <c r="N25" s="576"/>
      <c r="O25" s="576"/>
      <c r="P25" s="576"/>
      <c r="Q25" s="576"/>
      <c r="R25" s="576"/>
      <c r="S25" s="576"/>
      <c r="T25" s="576"/>
      <c r="U25" s="576"/>
      <c r="V25" s="576"/>
      <c r="W25" s="576"/>
      <c r="X25" s="576"/>
      <c r="Y25" s="64"/>
      <c r="Z25" s="64"/>
      <c r="AA25" s="75"/>
      <c r="AB25" s="75"/>
      <c r="AC25" s="75"/>
      <c r="AD25" s="75"/>
      <c r="AE25" s="59"/>
      <c r="AF25" s="59"/>
      <c r="AG25" s="59"/>
      <c r="AH25" s="59"/>
      <c r="AI25" s="59"/>
      <c r="AJ25" s="59"/>
      <c r="AK25" s="59"/>
    </row>
    <row r="26" spans="1:38" s="20" customFormat="1" ht="12" x14ac:dyDescent="0.2">
      <c r="A26" s="64"/>
      <c r="B26" s="64"/>
      <c r="C26" s="71"/>
      <c r="D26" s="71" t="s">
        <v>191</v>
      </c>
      <c r="E26" s="71"/>
      <c r="F26" s="71"/>
      <c r="G26" s="64"/>
      <c r="H26" s="64"/>
      <c r="I26" s="64"/>
      <c r="J26" s="64"/>
      <c r="K26" s="72"/>
      <c r="L26" s="72"/>
      <c r="M26" s="72"/>
      <c r="N26" s="72"/>
      <c r="O26" s="72"/>
      <c r="P26" s="73"/>
      <c r="Q26" s="73"/>
      <c r="R26" s="73"/>
      <c r="S26" s="74"/>
      <c r="T26" s="74"/>
      <c r="U26" s="65"/>
      <c r="V26" s="65"/>
      <c r="W26" s="64"/>
      <c r="X26" s="64"/>
      <c r="Y26" s="64"/>
      <c r="Z26" s="64"/>
      <c r="AA26" s="75"/>
      <c r="AB26" s="75"/>
      <c r="AC26" s="75"/>
      <c r="AD26" s="75"/>
      <c r="AE26" s="59"/>
      <c r="AF26" s="59"/>
      <c r="AG26" s="59"/>
      <c r="AH26" s="59"/>
      <c r="AI26" s="59"/>
      <c r="AJ26" s="59"/>
      <c r="AK26" s="59"/>
    </row>
    <row r="27" spans="1:38" s="20" customFormat="1" ht="12" x14ac:dyDescent="0.2">
      <c r="A27" s="64"/>
      <c r="B27" s="64"/>
      <c r="C27" s="71"/>
      <c r="D27" s="71"/>
      <c r="E27" s="71"/>
      <c r="F27" s="71"/>
      <c r="G27" s="64"/>
      <c r="H27" s="64"/>
      <c r="I27" s="64"/>
      <c r="J27" s="64"/>
      <c r="K27" s="72"/>
      <c r="L27" s="72"/>
      <c r="M27" s="72"/>
      <c r="N27" s="72"/>
      <c r="O27" s="72"/>
      <c r="P27" s="73"/>
      <c r="Q27" s="73"/>
      <c r="R27" s="73"/>
      <c r="S27" s="74"/>
      <c r="T27" s="74"/>
      <c r="U27" s="65"/>
      <c r="V27" s="65"/>
      <c r="W27" s="64"/>
      <c r="X27" s="64"/>
      <c r="Y27" s="64"/>
      <c r="Z27" s="64"/>
      <c r="AA27" s="75"/>
      <c r="AB27" s="75"/>
      <c r="AC27" s="75"/>
      <c r="AD27" s="75"/>
      <c r="AE27" s="59"/>
      <c r="AF27" s="59"/>
      <c r="AG27" s="59"/>
      <c r="AH27" s="59"/>
      <c r="AI27" s="59"/>
      <c r="AJ27" s="59"/>
      <c r="AK27" s="59"/>
    </row>
    <row r="28" spans="1:38" s="20" customFormat="1" ht="12" x14ac:dyDescent="0.2">
      <c r="A28" s="64"/>
      <c r="B28" s="64"/>
      <c r="C28" s="71"/>
      <c r="D28" s="71"/>
      <c r="E28" s="71"/>
      <c r="F28" s="71"/>
      <c r="G28" s="64"/>
      <c r="H28" s="64"/>
      <c r="I28" s="64"/>
      <c r="J28" s="64"/>
      <c r="K28" s="72"/>
      <c r="L28" s="72"/>
      <c r="M28" s="72"/>
      <c r="N28" s="72"/>
      <c r="O28" s="72"/>
      <c r="P28" s="73"/>
      <c r="Q28" s="73"/>
      <c r="R28" s="73"/>
      <c r="S28" s="74"/>
      <c r="T28" s="74"/>
      <c r="U28" s="65"/>
      <c r="V28" s="65"/>
      <c r="W28" s="64"/>
      <c r="X28" s="64"/>
      <c r="Y28" s="64"/>
      <c r="Z28" s="64"/>
      <c r="AA28" s="75"/>
      <c r="AB28" s="75"/>
      <c r="AC28" s="75"/>
      <c r="AD28" s="75"/>
      <c r="AE28" s="59"/>
      <c r="AF28" s="59"/>
      <c r="AG28" s="59"/>
      <c r="AH28" s="59"/>
      <c r="AI28" s="59"/>
      <c r="AJ28" s="59"/>
      <c r="AK28" s="59"/>
    </row>
    <row r="29" spans="1:38" s="20" customFormat="1" ht="12" x14ac:dyDescent="0.2">
      <c r="A29" s="64"/>
      <c r="B29" s="64"/>
      <c r="C29" s="71"/>
      <c r="D29" s="71"/>
      <c r="E29" s="71"/>
      <c r="F29" s="71"/>
      <c r="G29" s="64"/>
      <c r="H29" s="64"/>
      <c r="I29" s="64"/>
      <c r="J29" s="64"/>
      <c r="K29" s="72"/>
      <c r="L29" s="72"/>
      <c r="M29" s="72"/>
      <c r="N29" s="72"/>
      <c r="O29" s="72"/>
      <c r="P29" s="73"/>
      <c r="Q29" s="73"/>
      <c r="R29" s="73"/>
      <c r="S29" s="74"/>
      <c r="T29" s="74"/>
      <c r="U29" s="65"/>
      <c r="V29" s="65"/>
      <c r="W29" s="64"/>
      <c r="X29" s="64"/>
      <c r="Y29" s="64"/>
      <c r="Z29" s="64"/>
      <c r="AA29" s="75"/>
      <c r="AB29" s="75"/>
      <c r="AC29" s="75"/>
      <c r="AD29" s="75"/>
      <c r="AE29" s="59"/>
      <c r="AF29" s="59"/>
      <c r="AG29" s="59"/>
      <c r="AH29" s="59"/>
      <c r="AI29" s="59"/>
      <c r="AJ29" s="59"/>
      <c r="AK29" s="59"/>
    </row>
    <row r="30" spans="1:38" s="2" customFormat="1" ht="15.75" x14ac:dyDescent="0.2">
      <c r="A30" s="60"/>
      <c r="B30" s="60"/>
      <c r="C30" s="66"/>
      <c r="D30" s="66"/>
      <c r="E30" s="66"/>
      <c r="F30" s="66"/>
      <c r="G30" s="62"/>
      <c r="H30" s="62"/>
      <c r="I30" s="62"/>
      <c r="J30" s="62"/>
      <c r="K30" s="67"/>
      <c r="L30" s="67"/>
      <c r="M30" s="67"/>
      <c r="N30" s="67"/>
      <c r="O30" s="67"/>
      <c r="P30" s="68"/>
      <c r="Q30" s="68"/>
      <c r="R30" s="68"/>
      <c r="S30" s="69"/>
      <c r="T30" s="69"/>
      <c r="U30" s="61"/>
      <c r="V30" s="61"/>
      <c r="W30" s="62"/>
      <c r="X30" s="62"/>
      <c r="Y30" s="62"/>
      <c r="Z30" s="62"/>
      <c r="AA30" s="70"/>
      <c r="AB30" s="70"/>
      <c r="AC30" s="70"/>
      <c r="AD30" s="70"/>
      <c r="AE30" s="6"/>
      <c r="AF30" s="6"/>
      <c r="AG30" s="6"/>
      <c r="AH30" s="6"/>
      <c r="AI30" s="6"/>
      <c r="AJ30" s="6"/>
      <c r="AK30" s="6"/>
    </row>
    <row r="31" spans="1:38" s="2" customFormat="1" ht="15.75" x14ac:dyDescent="0.2">
      <c r="A31" s="60"/>
      <c r="B31" s="60"/>
      <c r="C31" s="66"/>
      <c r="D31" s="66"/>
      <c r="E31" s="66"/>
      <c r="F31" s="66"/>
      <c r="G31" s="62"/>
      <c r="H31" s="62"/>
      <c r="I31" s="62"/>
      <c r="J31" s="62"/>
      <c r="K31" s="67"/>
      <c r="L31" s="67"/>
      <c r="M31" s="67"/>
      <c r="N31" s="67"/>
      <c r="O31" s="67"/>
      <c r="P31" s="68"/>
      <c r="Q31" s="68"/>
      <c r="R31" s="68"/>
      <c r="S31" s="69"/>
      <c r="T31" s="69"/>
      <c r="U31" s="61"/>
      <c r="V31" s="61"/>
      <c r="W31" s="62"/>
      <c r="X31" s="62"/>
      <c r="Y31" s="62"/>
      <c r="Z31" s="62"/>
      <c r="AA31" s="70"/>
      <c r="AB31" s="70"/>
      <c r="AC31" s="70"/>
      <c r="AD31" s="70"/>
      <c r="AE31" s="6"/>
      <c r="AF31" s="6"/>
      <c r="AG31" s="6"/>
      <c r="AH31" s="6"/>
      <c r="AI31" s="6"/>
      <c r="AJ31" s="6"/>
      <c r="AK31" s="6"/>
    </row>
    <row r="32" spans="1:38" s="2" customFormat="1" ht="15.75" x14ac:dyDescent="0.2">
      <c r="A32" s="17"/>
      <c r="B32" s="17"/>
      <c r="C32" s="96"/>
      <c r="D32" s="96"/>
      <c r="E32" s="96"/>
      <c r="F32" s="96"/>
      <c r="G32" s="19"/>
      <c r="H32" s="19"/>
      <c r="I32" s="19"/>
      <c r="J32" s="19"/>
      <c r="K32" s="97"/>
      <c r="L32" s="97"/>
      <c r="M32" s="97"/>
      <c r="N32" s="97"/>
      <c r="O32" s="97"/>
      <c r="P32" s="98"/>
      <c r="Q32" s="98"/>
      <c r="R32" s="98"/>
      <c r="S32" s="99"/>
      <c r="T32" s="99"/>
      <c r="U32" s="18"/>
      <c r="V32" s="18"/>
      <c r="W32" s="19"/>
      <c r="X32" s="19"/>
      <c r="Y32" s="19"/>
      <c r="Z32" s="19"/>
      <c r="AA32" s="100"/>
      <c r="AB32" s="100"/>
      <c r="AC32" s="100"/>
      <c r="AD32" s="100"/>
    </row>
    <row r="33" spans="1:30" s="2" customFormat="1" ht="15.75" x14ac:dyDescent="0.2">
      <c r="A33" s="17"/>
      <c r="B33" s="17"/>
      <c r="C33" s="96"/>
      <c r="D33" s="96"/>
      <c r="E33" s="96"/>
      <c r="F33" s="96"/>
      <c r="G33" s="19"/>
      <c r="H33" s="19"/>
      <c r="I33" s="19"/>
      <c r="J33" s="19"/>
      <c r="K33" s="97"/>
      <c r="L33" s="97"/>
      <c r="M33" s="97"/>
      <c r="N33" s="97"/>
      <c r="O33" s="97"/>
      <c r="P33" s="98"/>
      <c r="Q33" s="98"/>
      <c r="R33" s="98"/>
      <c r="S33" s="99"/>
      <c r="T33" s="99"/>
      <c r="U33" s="18"/>
      <c r="V33" s="18"/>
      <c r="W33" s="19"/>
      <c r="X33" s="19"/>
      <c r="Y33" s="19"/>
      <c r="Z33" s="19"/>
      <c r="AA33" s="100"/>
      <c r="AB33" s="100"/>
      <c r="AC33" s="100"/>
      <c r="AD33" s="100"/>
    </row>
    <row r="34" spans="1:30" s="2" customFormat="1" ht="15.75" x14ac:dyDescent="0.2">
      <c r="A34" s="17"/>
      <c r="B34" s="17"/>
      <c r="C34" s="96"/>
      <c r="D34" s="96"/>
      <c r="E34" s="96"/>
      <c r="F34" s="96"/>
      <c r="G34" s="19"/>
      <c r="H34" s="19"/>
      <c r="I34" s="19"/>
      <c r="J34" s="19"/>
      <c r="K34" s="97"/>
      <c r="L34" s="97"/>
      <c r="M34" s="97"/>
      <c r="N34" s="97"/>
      <c r="O34" s="97"/>
      <c r="P34" s="98"/>
      <c r="Q34" s="98"/>
      <c r="R34" s="98"/>
      <c r="S34" s="99"/>
      <c r="T34" s="99"/>
      <c r="U34" s="18"/>
      <c r="V34" s="18"/>
      <c r="W34" s="19"/>
      <c r="X34" s="19"/>
      <c r="Y34" s="19"/>
      <c r="Z34" s="19"/>
      <c r="AA34" s="100"/>
      <c r="AB34" s="100"/>
      <c r="AC34" s="100"/>
      <c r="AD34" s="100"/>
    </row>
    <row r="35" spans="1:30" s="2" customFormat="1" ht="15.75" x14ac:dyDescent="0.2">
      <c r="A35" s="17"/>
      <c r="B35" s="17"/>
      <c r="C35" s="96"/>
      <c r="D35" s="96"/>
      <c r="E35" s="96"/>
      <c r="F35" s="96"/>
      <c r="G35" s="19"/>
      <c r="H35" s="19"/>
      <c r="I35" s="19"/>
      <c r="J35" s="19"/>
      <c r="K35" s="97"/>
      <c r="L35" s="97"/>
      <c r="M35" s="97"/>
      <c r="N35" s="97"/>
      <c r="O35" s="97"/>
      <c r="P35" s="98"/>
      <c r="Q35" s="98"/>
      <c r="R35" s="98"/>
      <c r="S35" s="99"/>
      <c r="T35" s="99"/>
      <c r="U35" s="18"/>
      <c r="V35" s="18"/>
      <c r="W35" s="19"/>
      <c r="X35" s="19"/>
      <c r="Y35" s="19"/>
      <c r="Z35" s="19"/>
      <c r="AA35" s="100"/>
      <c r="AB35" s="100"/>
      <c r="AC35" s="100"/>
      <c r="AD35" s="100"/>
    </row>
    <row r="36" spans="1:30" s="2" customFormat="1" ht="15.75" x14ac:dyDescent="0.2">
      <c r="A36" s="17"/>
      <c r="B36" s="17"/>
      <c r="C36" s="96"/>
      <c r="D36" s="96"/>
      <c r="E36" s="96"/>
      <c r="F36" s="96"/>
      <c r="G36" s="19"/>
      <c r="H36" s="19"/>
      <c r="I36" s="19"/>
      <c r="J36" s="19"/>
      <c r="K36" s="97"/>
      <c r="L36" s="97"/>
      <c r="M36" s="97"/>
      <c r="N36" s="97"/>
      <c r="O36" s="97"/>
      <c r="P36" s="98"/>
      <c r="Q36" s="98"/>
      <c r="R36" s="98"/>
      <c r="S36" s="99"/>
      <c r="T36" s="99"/>
      <c r="U36" s="18"/>
      <c r="V36" s="18"/>
      <c r="W36" s="19"/>
      <c r="X36" s="19"/>
      <c r="Y36" s="19"/>
      <c r="Z36" s="19"/>
      <c r="AA36" s="100"/>
      <c r="AB36" s="100"/>
      <c r="AC36" s="100"/>
      <c r="AD36" s="100"/>
    </row>
    <row r="37" spans="1:30" s="2" customFormat="1" ht="15.75" x14ac:dyDescent="0.2">
      <c r="A37" s="17"/>
      <c r="B37" s="17"/>
      <c r="C37" s="96"/>
      <c r="D37" s="96"/>
      <c r="E37" s="96"/>
      <c r="F37" s="96"/>
      <c r="G37" s="19"/>
      <c r="H37" s="19"/>
      <c r="I37" s="19"/>
      <c r="J37" s="19"/>
      <c r="K37" s="97"/>
      <c r="L37" s="97"/>
      <c r="M37" s="97"/>
      <c r="N37" s="97"/>
      <c r="O37" s="97"/>
      <c r="P37" s="98"/>
      <c r="Q37" s="98"/>
      <c r="R37" s="98"/>
      <c r="S37" s="99"/>
      <c r="T37" s="99"/>
      <c r="U37" s="18"/>
      <c r="V37" s="18"/>
      <c r="W37" s="19"/>
      <c r="X37" s="19"/>
      <c r="Y37" s="19"/>
      <c r="Z37" s="19"/>
      <c r="AA37" s="100"/>
      <c r="AB37" s="100"/>
      <c r="AC37" s="100"/>
      <c r="AD37" s="100"/>
    </row>
    <row r="38" spans="1:30" s="2" customFormat="1" ht="15.75" x14ac:dyDescent="0.2">
      <c r="A38" s="17"/>
      <c r="B38" s="17"/>
      <c r="C38" s="96"/>
      <c r="D38" s="96"/>
      <c r="E38" s="96"/>
      <c r="F38" s="96"/>
      <c r="G38" s="19"/>
      <c r="H38" s="19"/>
      <c r="I38" s="19"/>
      <c r="J38" s="19"/>
      <c r="K38" s="97"/>
      <c r="L38" s="97"/>
      <c r="M38" s="97"/>
      <c r="N38" s="97"/>
      <c r="O38" s="97"/>
      <c r="P38" s="98"/>
      <c r="Q38" s="98"/>
      <c r="R38" s="98"/>
      <c r="S38" s="99"/>
      <c r="T38" s="99"/>
      <c r="U38" s="18"/>
      <c r="V38" s="18"/>
      <c r="W38" s="19"/>
      <c r="X38" s="19"/>
      <c r="Y38" s="19"/>
      <c r="Z38" s="19"/>
      <c r="AA38" s="100"/>
      <c r="AB38" s="100"/>
      <c r="AC38" s="100"/>
      <c r="AD38" s="100"/>
    </row>
    <row r="39" spans="1:30" s="2" customFormat="1" ht="15.75" x14ac:dyDescent="0.2">
      <c r="A39" s="17"/>
      <c r="B39" s="17"/>
      <c r="C39" s="96"/>
      <c r="D39" s="96"/>
      <c r="E39" s="96"/>
      <c r="F39" s="96"/>
      <c r="G39" s="19"/>
      <c r="H39" s="19"/>
      <c r="I39" s="19"/>
      <c r="J39" s="19"/>
      <c r="K39" s="97"/>
      <c r="L39" s="97"/>
      <c r="M39" s="97"/>
      <c r="N39" s="97"/>
      <c r="O39" s="97"/>
      <c r="P39" s="98"/>
      <c r="Q39" s="98"/>
      <c r="R39" s="98"/>
      <c r="S39" s="99"/>
      <c r="T39" s="99"/>
      <c r="U39" s="18"/>
      <c r="V39" s="18"/>
      <c r="W39" s="19"/>
      <c r="X39" s="19"/>
      <c r="Y39" s="19"/>
      <c r="Z39" s="19"/>
      <c r="AA39" s="100"/>
      <c r="AB39" s="100"/>
      <c r="AC39" s="100"/>
      <c r="AD39" s="100"/>
    </row>
    <row r="40" spans="1:30" s="2" customFormat="1" ht="15.75" x14ac:dyDescent="0.2">
      <c r="A40" s="17"/>
      <c r="B40" s="17"/>
      <c r="C40" s="96"/>
      <c r="D40" s="96"/>
      <c r="E40" s="96"/>
      <c r="F40" s="96"/>
      <c r="G40" s="19"/>
      <c r="H40" s="19"/>
      <c r="I40" s="19"/>
      <c r="J40" s="19"/>
      <c r="K40" s="97"/>
      <c r="L40" s="97"/>
      <c r="M40" s="97"/>
      <c r="N40" s="97"/>
      <c r="O40" s="97"/>
      <c r="P40" s="98"/>
      <c r="Q40" s="98"/>
      <c r="R40" s="98"/>
      <c r="S40" s="99"/>
      <c r="T40" s="99"/>
      <c r="U40" s="18"/>
      <c r="V40" s="18"/>
      <c r="W40" s="19"/>
      <c r="X40" s="19"/>
      <c r="Y40" s="19"/>
      <c r="Z40" s="19"/>
      <c r="AA40" s="100"/>
      <c r="AB40" s="100"/>
      <c r="AC40" s="100"/>
      <c r="AD40" s="100"/>
    </row>
    <row r="41" spans="1:30" s="2" customFormat="1" ht="15.75" x14ac:dyDescent="0.2">
      <c r="A41" s="17"/>
      <c r="B41" s="17"/>
      <c r="C41" s="96"/>
      <c r="D41" s="96"/>
      <c r="E41" s="96"/>
      <c r="F41" s="96"/>
      <c r="G41" s="19"/>
      <c r="H41" s="19"/>
      <c r="I41" s="19"/>
      <c r="J41" s="19"/>
      <c r="K41" s="97"/>
      <c r="L41" s="97"/>
      <c r="M41" s="97"/>
      <c r="N41" s="97"/>
      <c r="O41" s="97"/>
      <c r="P41" s="98"/>
      <c r="Q41" s="98"/>
      <c r="R41" s="98"/>
      <c r="S41" s="99"/>
      <c r="T41" s="99"/>
      <c r="U41" s="18"/>
      <c r="V41" s="18"/>
      <c r="W41" s="19"/>
      <c r="X41" s="19"/>
      <c r="Y41" s="19"/>
      <c r="Z41" s="19"/>
      <c r="AA41" s="100"/>
      <c r="AB41" s="100"/>
      <c r="AC41" s="100"/>
      <c r="AD41" s="100"/>
    </row>
    <row r="42" spans="1:30" s="2" customFormat="1" ht="15.75" x14ac:dyDescent="0.2">
      <c r="A42" s="17"/>
      <c r="B42" s="17"/>
      <c r="C42" s="96"/>
      <c r="D42" s="96"/>
      <c r="E42" s="96"/>
      <c r="F42" s="96"/>
      <c r="G42" s="19"/>
      <c r="H42" s="19"/>
      <c r="I42" s="19"/>
      <c r="J42" s="19"/>
      <c r="K42" s="97"/>
      <c r="L42" s="97"/>
      <c r="M42" s="97"/>
      <c r="N42" s="97"/>
      <c r="O42" s="97"/>
      <c r="P42" s="98"/>
      <c r="Q42" s="98"/>
      <c r="R42" s="98"/>
      <c r="S42" s="99"/>
      <c r="T42" s="99"/>
      <c r="U42" s="18"/>
      <c r="V42" s="18"/>
      <c r="W42" s="19"/>
      <c r="X42" s="19"/>
      <c r="Y42" s="19"/>
      <c r="Z42" s="19"/>
      <c r="AA42" s="100"/>
      <c r="AB42" s="100"/>
      <c r="AC42" s="100"/>
      <c r="AD42" s="100"/>
    </row>
    <row r="43" spans="1:30" s="2" customFormat="1" ht="15.75" x14ac:dyDescent="0.2">
      <c r="A43" s="17"/>
      <c r="B43" s="17"/>
      <c r="C43" s="96"/>
      <c r="D43" s="96"/>
      <c r="E43" s="96"/>
      <c r="F43" s="96"/>
      <c r="G43" s="19"/>
      <c r="H43" s="19"/>
      <c r="I43" s="19"/>
      <c r="J43" s="19"/>
      <c r="K43" s="97"/>
      <c r="L43" s="97"/>
      <c r="M43" s="97"/>
      <c r="N43" s="97"/>
      <c r="O43" s="97"/>
      <c r="P43" s="98"/>
      <c r="Q43" s="98"/>
      <c r="R43" s="98"/>
      <c r="S43" s="99"/>
      <c r="T43" s="99"/>
      <c r="U43" s="18"/>
      <c r="V43" s="18"/>
      <c r="W43" s="19"/>
      <c r="X43" s="19"/>
      <c r="Y43" s="19"/>
      <c r="Z43" s="19"/>
      <c r="AA43" s="100"/>
      <c r="AB43" s="100"/>
      <c r="AC43" s="100"/>
      <c r="AD43" s="100"/>
    </row>
    <row r="44" spans="1:30" s="2" customFormat="1" ht="15.75" x14ac:dyDescent="0.2">
      <c r="A44" s="17"/>
      <c r="B44" s="17"/>
      <c r="C44" s="96"/>
      <c r="D44" s="96"/>
      <c r="E44" s="96"/>
      <c r="F44" s="96"/>
      <c r="G44" s="19"/>
      <c r="H44" s="19"/>
      <c r="I44" s="19"/>
      <c r="J44" s="19"/>
      <c r="K44" s="97"/>
      <c r="L44" s="97"/>
      <c r="M44" s="97"/>
      <c r="N44" s="97"/>
      <c r="O44" s="97"/>
      <c r="P44" s="98"/>
      <c r="Q44" s="98"/>
      <c r="R44" s="98"/>
      <c r="S44" s="99"/>
      <c r="T44" s="99"/>
      <c r="U44" s="18"/>
      <c r="V44" s="18"/>
      <c r="W44" s="19"/>
      <c r="X44" s="19"/>
      <c r="Y44" s="19"/>
      <c r="Z44" s="19"/>
      <c r="AA44" s="100"/>
      <c r="AB44" s="100"/>
      <c r="AC44" s="100"/>
      <c r="AD44" s="100"/>
    </row>
    <row r="45" spans="1:30" s="2" customFormat="1" ht="15.75" x14ac:dyDescent="0.2">
      <c r="A45" s="17"/>
      <c r="B45" s="17"/>
      <c r="C45" s="96"/>
      <c r="D45" s="96"/>
      <c r="E45" s="96"/>
      <c r="F45" s="96"/>
      <c r="G45" s="19"/>
      <c r="H45" s="19"/>
      <c r="I45" s="19"/>
      <c r="J45" s="19"/>
      <c r="K45" s="97"/>
      <c r="L45" s="97"/>
      <c r="M45" s="97"/>
      <c r="N45" s="97"/>
      <c r="O45" s="97"/>
      <c r="P45" s="98"/>
      <c r="Q45" s="98"/>
      <c r="R45" s="98"/>
      <c r="S45" s="99"/>
      <c r="T45" s="99"/>
      <c r="U45" s="18"/>
      <c r="V45" s="18"/>
      <c r="W45" s="19"/>
      <c r="X45" s="19"/>
      <c r="Y45" s="19"/>
      <c r="Z45" s="19"/>
      <c r="AA45" s="100"/>
      <c r="AB45" s="100"/>
      <c r="AC45" s="100"/>
      <c r="AD45" s="100"/>
    </row>
    <row r="46" spans="1:30" s="2" customFormat="1" ht="15.75" x14ac:dyDescent="0.2">
      <c r="A46" s="17"/>
      <c r="B46" s="17"/>
      <c r="C46" s="96"/>
      <c r="D46" s="96"/>
      <c r="E46" s="96"/>
      <c r="F46" s="96"/>
      <c r="G46" s="19"/>
      <c r="H46" s="19"/>
      <c r="I46" s="19"/>
      <c r="J46" s="19"/>
      <c r="K46" s="97"/>
      <c r="L46" s="97"/>
      <c r="M46" s="97"/>
      <c r="N46" s="97"/>
      <c r="O46" s="97"/>
      <c r="P46" s="98"/>
      <c r="Q46" s="98"/>
      <c r="R46" s="98"/>
      <c r="S46" s="99"/>
      <c r="T46" s="99"/>
      <c r="U46" s="18"/>
      <c r="V46" s="18"/>
      <c r="W46" s="19"/>
      <c r="X46" s="19"/>
      <c r="Y46" s="19"/>
      <c r="Z46" s="19"/>
      <c r="AA46" s="100"/>
      <c r="AB46" s="100"/>
      <c r="AC46" s="100"/>
      <c r="AD46" s="100"/>
    </row>
    <row r="47" spans="1:30" s="2" customFormat="1" ht="15.75" x14ac:dyDescent="0.2">
      <c r="A47" s="17"/>
      <c r="B47" s="17"/>
      <c r="C47" s="96"/>
      <c r="D47" s="96"/>
      <c r="E47" s="96"/>
      <c r="F47" s="96"/>
      <c r="G47" s="19"/>
      <c r="H47" s="19"/>
      <c r="I47" s="19"/>
      <c r="J47" s="19"/>
      <c r="K47" s="97"/>
      <c r="L47" s="97"/>
      <c r="M47" s="97"/>
      <c r="N47" s="97"/>
      <c r="O47" s="97"/>
      <c r="P47" s="98"/>
      <c r="Q47" s="98"/>
      <c r="R47" s="98"/>
      <c r="S47" s="99"/>
      <c r="T47" s="99"/>
      <c r="U47" s="18"/>
      <c r="V47" s="18"/>
      <c r="W47" s="19"/>
      <c r="X47" s="19"/>
      <c r="Y47" s="19"/>
      <c r="Z47" s="19"/>
      <c r="AA47" s="100"/>
      <c r="AB47" s="100"/>
      <c r="AC47" s="100"/>
      <c r="AD47" s="100"/>
    </row>
    <row r="48" spans="1:30" s="2" customFormat="1" ht="15.75" x14ac:dyDescent="0.2">
      <c r="A48" s="17"/>
      <c r="B48" s="17"/>
      <c r="C48" s="96"/>
      <c r="D48" s="96"/>
      <c r="E48" s="96"/>
      <c r="F48" s="96"/>
      <c r="G48" s="19"/>
      <c r="H48" s="19"/>
      <c r="I48" s="19"/>
      <c r="J48" s="19"/>
      <c r="K48" s="97"/>
      <c r="L48" s="97"/>
      <c r="M48" s="97"/>
      <c r="N48" s="97"/>
      <c r="O48" s="97"/>
      <c r="P48" s="98"/>
      <c r="Q48" s="98"/>
      <c r="R48" s="98"/>
      <c r="S48" s="99"/>
      <c r="T48" s="99"/>
      <c r="U48" s="18"/>
      <c r="V48" s="18"/>
      <c r="W48" s="19"/>
      <c r="X48" s="19"/>
      <c r="Y48" s="19"/>
      <c r="Z48" s="19"/>
      <c r="AA48" s="100"/>
      <c r="AB48" s="100"/>
      <c r="AC48" s="100"/>
      <c r="AD48" s="100"/>
    </row>
    <row r="49" spans="1:30" s="2" customFormat="1" ht="15.75" x14ac:dyDescent="0.2">
      <c r="A49" s="17"/>
      <c r="B49" s="17"/>
      <c r="C49" s="96"/>
      <c r="D49" s="96"/>
      <c r="E49" s="96"/>
      <c r="F49" s="96"/>
      <c r="G49" s="19"/>
      <c r="H49" s="19"/>
      <c r="I49" s="19"/>
      <c r="J49" s="97"/>
      <c r="K49" s="97"/>
      <c r="L49" s="97"/>
      <c r="M49" s="97"/>
      <c r="N49" s="97"/>
      <c r="O49" s="98"/>
      <c r="P49" s="98"/>
      <c r="Q49" s="98"/>
      <c r="R49" s="99"/>
      <c r="S49" s="99"/>
      <c r="T49" s="18"/>
      <c r="U49" s="18"/>
      <c r="V49" s="19"/>
      <c r="W49" s="19"/>
      <c r="X49" s="19"/>
      <c r="Y49" s="19"/>
      <c r="Z49" s="100"/>
      <c r="AA49" s="100"/>
      <c r="AB49" s="100"/>
      <c r="AC49" s="100"/>
    </row>
    <row r="50" spans="1:30" s="2" customFormat="1" ht="15.75" x14ac:dyDescent="0.2">
      <c r="A50" s="17"/>
      <c r="B50" s="17"/>
      <c r="C50" s="96"/>
      <c r="D50" s="96"/>
      <c r="E50" s="96"/>
      <c r="F50" s="96"/>
      <c r="G50" s="19"/>
      <c r="H50" s="19"/>
      <c r="I50" s="19"/>
      <c r="J50" s="19"/>
      <c r="K50" s="97"/>
      <c r="L50" s="97"/>
      <c r="M50" s="97"/>
      <c r="N50" s="97"/>
      <c r="O50" s="97"/>
      <c r="P50" s="98"/>
      <c r="Q50" s="98"/>
      <c r="R50" s="98"/>
      <c r="S50" s="99"/>
      <c r="T50" s="99"/>
      <c r="U50" s="18"/>
      <c r="V50" s="18"/>
      <c r="W50" s="19"/>
      <c r="X50" s="19"/>
      <c r="Y50" s="19"/>
      <c r="Z50" s="19"/>
      <c r="AA50" s="100"/>
      <c r="AB50" s="100"/>
      <c r="AC50" s="100"/>
      <c r="AD50" s="100"/>
    </row>
    <row r="51" spans="1:30" s="2" customFormat="1" ht="15.75" x14ac:dyDescent="0.2">
      <c r="A51" s="17"/>
      <c r="B51" s="17"/>
      <c r="C51" s="96"/>
      <c r="D51" s="96"/>
      <c r="E51" s="96"/>
      <c r="F51" s="96"/>
      <c r="G51" s="19"/>
      <c r="H51" s="19"/>
      <c r="I51" s="19"/>
      <c r="J51" s="19"/>
      <c r="K51" s="97"/>
      <c r="L51" s="97"/>
      <c r="M51" s="97"/>
      <c r="N51" s="97"/>
      <c r="O51" s="97"/>
      <c r="P51" s="98"/>
      <c r="Q51" s="98"/>
      <c r="R51" s="98"/>
      <c r="S51" s="99"/>
      <c r="T51" s="99"/>
      <c r="U51" s="18"/>
      <c r="V51" s="18"/>
      <c r="W51" s="19"/>
      <c r="X51" s="19"/>
      <c r="Y51" s="19"/>
      <c r="Z51" s="19"/>
      <c r="AA51" s="100"/>
      <c r="AB51" s="100"/>
      <c r="AC51" s="100"/>
      <c r="AD51" s="100"/>
    </row>
    <row r="52" spans="1:30" s="2" customFormat="1" ht="15.75" x14ac:dyDescent="0.2">
      <c r="A52" s="17"/>
      <c r="B52" s="17"/>
      <c r="C52" s="96"/>
      <c r="D52" s="96"/>
      <c r="E52" s="96"/>
      <c r="F52" s="96"/>
      <c r="G52" s="19"/>
      <c r="H52" s="19"/>
      <c r="I52" s="19"/>
      <c r="J52" s="19"/>
      <c r="K52" s="97"/>
      <c r="L52" s="97"/>
      <c r="M52" s="97"/>
      <c r="N52" s="97"/>
      <c r="O52" s="97"/>
      <c r="P52" s="98"/>
      <c r="Q52" s="98"/>
      <c r="R52" s="98"/>
      <c r="S52" s="99"/>
      <c r="T52" s="99"/>
      <c r="U52" s="18"/>
      <c r="V52" s="18"/>
      <c r="W52" s="19"/>
      <c r="X52" s="19"/>
      <c r="Y52" s="19"/>
      <c r="Z52" s="19"/>
      <c r="AA52" s="100"/>
      <c r="AB52" s="100"/>
      <c r="AC52" s="100"/>
      <c r="AD52" s="100"/>
    </row>
    <row r="53" spans="1:30" s="2" customFormat="1" ht="15.75" x14ac:dyDescent="0.2">
      <c r="A53" s="17"/>
      <c r="B53" s="17"/>
      <c r="C53" s="96"/>
      <c r="D53" s="96"/>
      <c r="E53" s="96"/>
      <c r="F53" s="96"/>
      <c r="G53" s="19"/>
      <c r="H53" s="19"/>
      <c r="I53" s="19"/>
      <c r="J53" s="19"/>
      <c r="K53" s="97"/>
      <c r="L53" s="97"/>
      <c r="M53" s="97"/>
      <c r="N53" s="97"/>
      <c r="O53" s="97"/>
      <c r="P53" s="98"/>
      <c r="Q53" s="98"/>
      <c r="R53" s="98"/>
      <c r="S53" s="99"/>
      <c r="T53" s="99"/>
      <c r="U53" s="18"/>
      <c r="V53" s="18"/>
      <c r="W53" s="19"/>
      <c r="X53" s="19"/>
      <c r="Y53" s="19"/>
      <c r="Z53" s="19"/>
      <c r="AA53" s="100"/>
      <c r="AB53" s="100"/>
      <c r="AC53" s="100"/>
      <c r="AD53" s="100"/>
    </row>
    <row r="54" spans="1:30" s="2" customFormat="1" ht="15.75" x14ac:dyDescent="0.2">
      <c r="A54" s="17"/>
      <c r="B54" s="17"/>
      <c r="C54" s="96"/>
      <c r="D54" s="96"/>
      <c r="E54" s="96"/>
      <c r="F54" s="96"/>
      <c r="G54" s="19"/>
      <c r="H54" s="19"/>
      <c r="I54" s="19"/>
      <c r="J54" s="19"/>
      <c r="K54" s="97"/>
      <c r="L54" s="97"/>
      <c r="M54" s="97"/>
      <c r="N54" s="97"/>
      <c r="O54" s="97"/>
      <c r="P54" s="98"/>
      <c r="Q54" s="98"/>
      <c r="R54" s="98"/>
      <c r="S54" s="99"/>
      <c r="T54" s="99"/>
      <c r="U54" s="18"/>
      <c r="V54" s="18"/>
      <c r="W54" s="19"/>
      <c r="X54" s="19"/>
      <c r="Y54" s="19"/>
      <c r="Z54" s="19"/>
      <c r="AA54" s="100"/>
      <c r="AB54" s="100"/>
      <c r="AC54" s="100"/>
      <c r="AD54" s="100"/>
    </row>
    <row r="55" spans="1:30" s="2" customFormat="1" ht="15.75" x14ac:dyDescent="0.2">
      <c r="A55" s="17"/>
      <c r="B55" s="17"/>
      <c r="C55" s="96"/>
      <c r="D55" s="96"/>
      <c r="E55" s="96"/>
      <c r="F55" s="96"/>
      <c r="G55" s="19"/>
      <c r="H55" s="19"/>
      <c r="I55" s="19"/>
      <c r="J55" s="19"/>
      <c r="K55" s="97"/>
      <c r="L55" s="97"/>
      <c r="M55" s="97"/>
      <c r="N55" s="97"/>
      <c r="O55" s="97"/>
      <c r="P55" s="98"/>
      <c r="Q55" s="98"/>
      <c r="R55" s="98"/>
      <c r="S55" s="99"/>
      <c r="T55" s="99"/>
      <c r="U55" s="18"/>
      <c r="V55" s="18"/>
      <c r="W55" s="19"/>
      <c r="X55" s="19"/>
      <c r="Y55" s="19"/>
      <c r="Z55" s="19"/>
      <c r="AA55" s="100"/>
      <c r="AB55" s="100"/>
      <c r="AC55" s="100"/>
      <c r="AD55" s="100"/>
    </row>
    <row r="56" spans="1:30" s="2" customFormat="1" ht="15.75" x14ac:dyDescent="0.2">
      <c r="A56" s="17"/>
      <c r="B56" s="17"/>
      <c r="C56" s="96"/>
      <c r="D56" s="96"/>
      <c r="E56" s="96"/>
      <c r="F56" s="96"/>
      <c r="G56" s="19"/>
      <c r="H56" s="19"/>
      <c r="I56" s="19"/>
      <c r="J56" s="19"/>
      <c r="K56" s="97"/>
      <c r="L56" s="97"/>
      <c r="M56" s="97"/>
      <c r="N56" s="97"/>
      <c r="O56" s="97"/>
      <c r="P56" s="98"/>
      <c r="Q56" s="98"/>
      <c r="R56" s="98"/>
      <c r="S56" s="99"/>
      <c r="T56" s="99"/>
      <c r="U56" s="18"/>
      <c r="V56" s="18"/>
      <c r="W56" s="19"/>
      <c r="X56" s="19"/>
      <c r="Y56" s="19"/>
      <c r="Z56" s="19"/>
      <c r="AA56" s="100"/>
      <c r="AB56" s="100"/>
      <c r="AC56" s="100"/>
      <c r="AD56" s="100"/>
    </row>
    <row r="57" spans="1:30" s="2" customFormat="1" ht="15.75" x14ac:dyDescent="0.2">
      <c r="A57" s="17"/>
      <c r="B57" s="17"/>
      <c r="C57" s="96"/>
      <c r="D57" s="96"/>
      <c r="E57" s="96"/>
      <c r="F57" s="96"/>
      <c r="G57" s="19"/>
      <c r="H57" s="19"/>
      <c r="I57" s="19"/>
      <c r="J57" s="19"/>
      <c r="K57" s="97"/>
      <c r="L57" s="97"/>
      <c r="M57" s="97"/>
      <c r="N57" s="97"/>
      <c r="O57" s="97"/>
      <c r="P57" s="98"/>
      <c r="Q57" s="98"/>
      <c r="R57" s="98"/>
      <c r="S57" s="99"/>
      <c r="T57" s="99"/>
      <c r="U57" s="18"/>
      <c r="V57" s="18"/>
      <c r="W57" s="19"/>
      <c r="X57" s="19"/>
      <c r="Y57" s="19"/>
      <c r="Z57" s="19"/>
      <c r="AA57" s="100"/>
      <c r="AB57" s="100"/>
      <c r="AC57" s="100"/>
      <c r="AD57" s="100"/>
    </row>
    <row r="58" spans="1:30" s="2" customFormat="1" ht="15.75" x14ac:dyDescent="0.2">
      <c r="A58" s="17"/>
      <c r="B58" s="17"/>
      <c r="C58" s="96"/>
      <c r="D58" s="96"/>
      <c r="E58" s="96"/>
      <c r="F58" s="96"/>
      <c r="G58" s="19"/>
      <c r="H58" s="19"/>
      <c r="I58" s="19"/>
      <c r="J58" s="19"/>
      <c r="K58" s="97"/>
      <c r="L58" s="97"/>
      <c r="M58" s="97"/>
      <c r="N58" s="98"/>
      <c r="O58" s="98"/>
      <c r="P58" s="98"/>
      <c r="Q58" s="99"/>
      <c r="R58" s="99"/>
      <c r="S58" s="18"/>
      <c r="T58" s="18"/>
      <c r="U58" s="19"/>
      <c r="V58" s="19"/>
      <c r="W58" s="19"/>
      <c r="X58" s="19"/>
      <c r="Y58" s="100"/>
      <c r="Z58" s="100"/>
      <c r="AA58" s="100"/>
      <c r="AB58" s="100"/>
    </row>
    <row r="59" spans="1:30" s="2" customFormat="1" ht="15.75" x14ac:dyDescent="0.2">
      <c r="A59" s="17"/>
      <c r="B59" s="17"/>
      <c r="C59" s="96"/>
      <c r="D59" s="96"/>
      <c r="E59" s="96"/>
      <c r="F59" s="96"/>
      <c r="G59" s="19"/>
      <c r="H59" s="19"/>
      <c r="I59" s="19"/>
      <c r="J59" s="19"/>
      <c r="K59" s="97"/>
      <c r="L59" s="97"/>
      <c r="M59" s="97"/>
      <c r="N59" s="97"/>
      <c r="O59" s="97"/>
      <c r="P59" s="98"/>
      <c r="Q59" s="98"/>
      <c r="R59" s="98"/>
      <c r="S59" s="99"/>
      <c r="T59" s="99"/>
      <c r="U59" s="18"/>
      <c r="V59" s="18"/>
      <c r="W59" s="19"/>
      <c r="X59" s="19"/>
      <c r="Y59" s="19"/>
      <c r="Z59" s="19"/>
      <c r="AA59" s="100"/>
      <c r="AB59" s="100"/>
      <c r="AC59" s="100"/>
      <c r="AD59" s="100"/>
    </row>
    <row r="60" spans="1:30" s="2" customFormat="1" ht="15.75" x14ac:dyDescent="0.2">
      <c r="A60" s="17"/>
      <c r="B60" s="17"/>
      <c r="C60" s="96"/>
      <c r="D60" s="96"/>
      <c r="E60" s="96"/>
      <c r="F60" s="96"/>
      <c r="G60" s="19"/>
      <c r="H60" s="19"/>
      <c r="I60" s="19"/>
      <c r="J60" s="19"/>
      <c r="K60" s="97"/>
      <c r="L60" s="97"/>
      <c r="M60" s="97"/>
      <c r="N60" s="97"/>
      <c r="O60" s="97"/>
      <c r="P60" s="98"/>
      <c r="Q60" s="98"/>
      <c r="R60" s="98"/>
      <c r="S60" s="99"/>
      <c r="T60" s="99"/>
      <c r="U60" s="18"/>
      <c r="V60" s="18"/>
      <c r="W60" s="19"/>
      <c r="X60" s="19"/>
      <c r="Y60" s="19"/>
      <c r="Z60" s="19"/>
      <c r="AA60" s="100"/>
      <c r="AB60" s="100"/>
      <c r="AC60" s="100"/>
      <c r="AD60" s="100"/>
    </row>
    <row r="61" spans="1:30" s="2" customFormat="1" ht="15.75" x14ac:dyDescent="0.2">
      <c r="A61" s="17"/>
      <c r="B61" s="17"/>
      <c r="C61" s="96"/>
      <c r="D61" s="96"/>
      <c r="E61" s="96"/>
      <c r="F61" s="96"/>
      <c r="G61" s="19"/>
      <c r="H61" s="19"/>
      <c r="I61" s="19"/>
      <c r="J61" s="19"/>
      <c r="K61" s="97"/>
      <c r="L61" s="97"/>
      <c r="M61" s="97"/>
      <c r="N61" s="97"/>
      <c r="O61" s="97"/>
      <c r="P61" s="98"/>
      <c r="Q61" s="98"/>
      <c r="R61" s="98"/>
      <c r="S61" s="99"/>
      <c r="T61" s="99"/>
      <c r="U61" s="18"/>
      <c r="V61" s="18"/>
      <c r="W61" s="19"/>
      <c r="X61" s="19"/>
      <c r="Y61" s="19"/>
      <c r="Z61" s="19"/>
      <c r="AA61" s="100"/>
      <c r="AB61" s="100"/>
      <c r="AC61" s="100"/>
      <c r="AD61" s="100"/>
    </row>
    <row r="62" spans="1:30" s="2" customFormat="1" ht="15.75" x14ac:dyDescent="0.2">
      <c r="A62" s="17"/>
      <c r="B62" s="17"/>
      <c r="C62" s="96"/>
      <c r="D62" s="96"/>
      <c r="E62" s="96"/>
      <c r="F62" s="96"/>
      <c r="G62" s="19"/>
      <c r="H62" s="19"/>
      <c r="I62" s="19"/>
      <c r="J62" s="19"/>
      <c r="K62" s="97"/>
      <c r="L62" s="97"/>
      <c r="M62" s="97"/>
      <c r="N62" s="97"/>
      <c r="O62" s="97"/>
      <c r="P62" s="98"/>
      <c r="Q62" s="98"/>
      <c r="R62" s="98"/>
      <c r="S62" s="99"/>
      <c r="T62" s="99"/>
      <c r="U62" s="18"/>
      <c r="V62" s="18"/>
      <c r="W62" s="19"/>
      <c r="X62" s="19"/>
      <c r="Y62" s="19"/>
      <c r="Z62" s="19"/>
      <c r="AA62" s="100"/>
      <c r="AB62" s="100"/>
      <c r="AC62" s="100"/>
      <c r="AD62" s="100"/>
    </row>
    <row r="63" spans="1:30" s="2" customFormat="1" ht="15.75" x14ac:dyDescent="0.2">
      <c r="A63" s="17"/>
      <c r="B63" s="17"/>
      <c r="C63" s="96"/>
      <c r="D63" s="96"/>
      <c r="E63" s="96"/>
      <c r="F63" s="96"/>
      <c r="G63" s="19"/>
      <c r="H63" s="19"/>
      <c r="I63" s="19"/>
      <c r="J63" s="19"/>
      <c r="K63" s="97"/>
      <c r="L63" s="97"/>
      <c r="M63" s="97"/>
      <c r="N63" s="97"/>
      <c r="O63" s="97"/>
      <c r="P63" s="98"/>
      <c r="Q63" s="98"/>
      <c r="R63" s="98"/>
      <c r="S63" s="99"/>
      <c r="T63" s="99"/>
      <c r="U63" s="18"/>
      <c r="V63" s="18"/>
      <c r="W63" s="19"/>
      <c r="X63" s="19"/>
      <c r="Y63" s="19"/>
      <c r="Z63" s="19"/>
      <c r="AA63" s="100"/>
      <c r="AB63" s="100"/>
      <c r="AC63" s="100"/>
      <c r="AD63" s="100"/>
    </row>
    <row r="64" spans="1:30" s="2" customFormat="1" ht="15.75" x14ac:dyDescent="0.2">
      <c r="A64" s="17"/>
      <c r="B64" s="17"/>
      <c r="C64" s="96"/>
      <c r="D64" s="96"/>
      <c r="E64" s="96"/>
      <c r="F64" s="96"/>
      <c r="G64" s="19"/>
      <c r="H64" s="19"/>
      <c r="I64" s="19"/>
      <c r="J64" s="19"/>
      <c r="K64" s="97"/>
      <c r="L64" s="97"/>
      <c r="M64" s="97"/>
      <c r="N64" s="97"/>
      <c r="O64" s="97"/>
      <c r="P64" s="98"/>
      <c r="Q64" s="98"/>
      <c r="R64" s="98"/>
      <c r="S64" s="99"/>
      <c r="T64" s="99"/>
      <c r="U64" s="18"/>
      <c r="V64" s="18"/>
      <c r="W64" s="19"/>
      <c r="X64" s="19"/>
      <c r="Y64" s="19"/>
      <c r="Z64" s="19"/>
      <c r="AA64" s="100"/>
      <c r="AB64" s="100"/>
      <c r="AC64" s="100"/>
      <c r="AD64" s="100"/>
    </row>
    <row r="65" spans="1:30" s="2" customFormat="1" ht="15.75" x14ac:dyDescent="0.2">
      <c r="A65" s="17"/>
      <c r="B65" s="17"/>
      <c r="C65" s="96"/>
      <c r="D65" s="96"/>
      <c r="E65" s="96"/>
      <c r="F65" s="96"/>
      <c r="G65" s="19"/>
      <c r="H65" s="19"/>
      <c r="I65" s="19"/>
      <c r="J65" s="19"/>
      <c r="K65" s="97"/>
      <c r="L65" s="97"/>
      <c r="M65" s="97"/>
      <c r="N65" s="97"/>
      <c r="O65" s="97"/>
      <c r="P65" s="98"/>
      <c r="Q65" s="98"/>
      <c r="R65" s="98"/>
      <c r="S65" s="99"/>
      <c r="T65" s="99"/>
      <c r="U65" s="18"/>
      <c r="V65" s="18"/>
      <c r="W65" s="19"/>
      <c r="X65" s="19"/>
      <c r="Y65" s="19"/>
      <c r="Z65" s="19"/>
      <c r="AA65" s="100"/>
      <c r="AB65" s="100"/>
      <c r="AC65" s="100"/>
      <c r="AD65" s="100"/>
    </row>
    <row r="66" spans="1:30" s="2" customFormat="1" ht="15.75" x14ac:dyDescent="0.2">
      <c r="A66" s="17"/>
      <c r="B66" s="17"/>
      <c r="C66" s="96"/>
      <c r="D66" s="96"/>
      <c r="E66" s="96"/>
      <c r="F66" s="96"/>
      <c r="G66" s="19"/>
      <c r="H66" s="19"/>
      <c r="I66" s="19"/>
      <c r="J66" s="19"/>
      <c r="K66" s="97"/>
      <c r="L66" s="97"/>
      <c r="M66" s="97"/>
      <c r="N66" s="97"/>
      <c r="O66" s="97"/>
      <c r="P66" s="98"/>
      <c r="Q66" s="98"/>
      <c r="R66" s="98"/>
      <c r="S66" s="99"/>
      <c r="T66" s="99"/>
      <c r="U66" s="18"/>
      <c r="V66" s="18"/>
      <c r="W66" s="19"/>
      <c r="X66" s="19"/>
      <c r="Y66" s="19"/>
      <c r="Z66" s="19"/>
      <c r="AA66" s="100"/>
      <c r="AB66" s="100"/>
      <c r="AC66" s="100"/>
      <c r="AD66" s="100"/>
    </row>
    <row r="67" spans="1:30" s="2" customFormat="1" ht="15.75" x14ac:dyDescent="0.2">
      <c r="A67" s="17"/>
      <c r="B67" s="17"/>
      <c r="C67" s="96"/>
      <c r="D67" s="96"/>
      <c r="E67" s="96"/>
      <c r="F67" s="96"/>
      <c r="G67" s="19"/>
      <c r="H67" s="19"/>
      <c r="I67" s="19"/>
      <c r="J67" s="19"/>
      <c r="K67" s="97"/>
      <c r="L67" s="97"/>
      <c r="M67" s="97"/>
      <c r="N67" s="97"/>
      <c r="O67" s="97"/>
      <c r="P67" s="98"/>
      <c r="Q67" s="98"/>
      <c r="R67" s="98"/>
      <c r="S67" s="99"/>
      <c r="T67" s="99"/>
      <c r="U67" s="18"/>
      <c r="V67" s="18"/>
      <c r="W67" s="19"/>
      <c r="X67" s="19"/>
      <c r="Y67" s="19"/>
      <c r="Z67" s="19"/>
      <c r="AA67" s="100"/>
      <c r="AB67" s="100"/>
      <c r="AC67" s="100"/>
      <c r="AD67" s="100"/>
    </row>
    <row r="68" spans="1:30" s="2" customFormat="1" ht="15.75" x14ac:dyDescent="0.2">
      <c r="A68" s="17"/>
      <c r="B68" s="17"/>
      <c r="C68" s="96"/>
      <c r="D68" s="96"/>
      <c r="E68" s="96"/>
      <c r="F68" s="96"/>
      <c r="G68" s="19"/>
      <c r="H68" s="19"/>
      <c r="I68" s="19"/>
      <c r="J68" s="19"/>
      <c r="K68" s="97"/>
      <c r="L68" s="97"/>
      <c r="M68" s="97"/>
      <c r="N68" s="97"/>
      <c r="O68" s="97"/>
      <c r="P68" s="98"/>
      <c r="Q68" s="98"/>
      <c r="R68" s="98"/>
      <c r="S68" s="99"/>
      <c r="T68" s="99"/>
      <c r="U68" s="18"/>
      <c r="V68" s="18"/>
      <c r="W68" s="19"/>
      <c r="X68" s="19"/>
      <c r="Y68" s="19"/>
      <c r="Z68" s="19"/>
      <c r="AA68" s="100"/>
      <c r="AB68" s="100"/>
      <c r="AC68" s="100"/>
      <c r="AD68" s="100"/>
    </row>
    <row r="69" spans="1:30" s="2" customFormat="1" ht="15.75" x14ac:dyDescent="0.2">
      <c r="A69" s="17"/>
      <c r="B69" s="17"/>
      <c r="C69" s="96"/>
      <c r="D69" s="96"/>
      <c r="E69" s="96"/>
      <c r="F69" s="96"/>
      <c r="G69" s="19"/>
      <c r="H69" s="19"/>
      <c r="I69" s="19"/>
      <c r="J69" s="19"/>
      <c r="K69" s="97"/>
      <c r="L69" s="97"/>
      <c r="M69" s="97"/>
      <c r="N69" s="97"/>
      <c r="O69" s="97"/>
      <c r="P69" s="98"/>
      <c r="Q69" s="98"/>
      <c r="R69" s="98"/>
      <c r="S69" s="99"/>
      <c r="T69" s="99"/>
      <c r="U69" s="18"/>
      <c r="V69" s="18"/>
      <c r="W69" s="19"/>
      <c r="X69" s="19"/>
      <c r="Y69" s="19"/>
      <c r="Z69" s="19"/>
      <c r="AA69" s="100"/>
      <c r="AB69" s="100"/>
      <c r="AC69" s="100"/>
      <c r="AD69" s="100"/>
    </row>
    <row r="70" spans="1:30" s="2" customFormat="1" ht="15.75" x14ac:dyDescent="0.2">
      <c r="A70" s="17"/>
      <c r="B70" s="17"/>
      <c r="C70" s="96"/>
      <c r="D70" s="96"/>
      <c r="E70" s="96"/>
      <c r="F70" s="96"/>
      <c r="G70" s="19"/>
      <c r="H70" s="19"/>
      <c r="I70" s="19"/>
      <c r="J70" s="19"/>
      <c r="K70" s="97"/>
      <c r="L70" s="97"/>
      <c r="M70" s="97"/>
      <c r="N70" s="97"/>
      <c r="O70" s="97"/>
      <c r="P70" s="98"/>
      <c r="Q70" s="98"/>
      <c r="R70" s="98"/>
      <c r="S70" s="99"/>
      <c r="T70" s="99"/>
      <c r="U70" s="18"/>
      <c r="V70" s="18"/>
      <c r="W70" s="19"/>
      <c r="X70" s="19"/>
      <c r="Y70" s="19"/>
      <c r="Z70" s="19"/>
      <c r="AA70" s="100"/>
      <c r="AB70" s="100"/>
      <c r="AC70" s="100"/>
      <c r="AD70" s="100"/>
    </row>
    <row r="71" spans="1:30" s="2" customFormat="1" ht="15.75" x14ac:dyDescent="0.2">
      <c r="A71" s="17"/>
      <c r="B71" s="17"/>
      <c r="C71" s="96"/>
      <c r="D71" s="96"/>
      <c r="E71" s="96"/>
      <c r="F71" s="96"/>
      <c r="G71" s="19"/>
      <c r="H71" s="19"/>
      <c r="I71" s="19"/>
      <c r="J71" s="19"/>
      <c r="K71" s="97"/>
      <c r="L71" s="97"/>
      <c r="M71" s="97"/>
      <c r="N71" s="97"/>
      <c r="O71" s="97"/>
      <c r="P71" s="98"/>
      <c r="Q71" s="98"/>
      <c r="R71" s="98"/>
      <c r="S71" s="99"/>
      <c r="T71" s="99"/>
      <c r="U71" s="18"/>
      <c r="V71" s="18"/>
      <c r="W71" s="19"/>
      <c r="X71" s="19"/>
      <c r="Y71" s="19"/>
      <c r="Z71" s="19"/>
      <c r="AA71" s="100"/>
      <c r="AB71" s="100"/>
      <c r="AC71" s="100"/>
      <c r="AD71" s="100"/>
    </row>
    <row r="72" spans="1:30" s="2" customFormat="1" ht="15.75" x14ac:dyDescent="0.2">
      <c r="A72" s="17"/>
      <c r="B72" s="17"/>
      <c r="C72" s="96"/>
      <c r="D72" s="96"/>
      <c r="E72" s="96"/>
      <c r="F72" s="96"/>
      <c r="G72" s="19"/>
      <c r="H72" s="19"/>
      <c r="I72" s="19"/>
      <c r="J72" s="19"/>
      <c r="K72" s="97"/>
      <c r="L72" s="97"/>
      <c r="M72" s="97"/>
      <c r="N72" s="97"/>
      <c r="O72" s="97"/>
      <c r="P72" s="98"/>
      <c r="Q72" s="98"/>
      <c r="R72" s="98"/>
      <c r="S72" s="99"/>
      <c r="T72" s="99"/>
      <c r="U72" s="18"/>
      <c r="V72" s="18"/>
      <c r="W72" s="19"/>
      <c r="X72" s="19"/>
      <c r="Y72" s="19"/>
      <c r="Z72" s="19"/>
      <c r="AA72" s="100"/>
      <c r="AB72" s="100"/>
      <c r="AC72" s="100"/>
      <c r="AD72" s="100"/>
    </row>
    <row r="73" spans="1:30" s="2" customFormat="1" ht="15.75" x14ac:dyDescent="0.2">
      <c r="A73" s="17"/>
      <c r="B73" s="17"/>
      <c r="C73" s="96"/>
      <c r="D73" s="96"/>
      <c r="E73" s="96"/>
      <c r="F73" s="96"/>
      <c r="G73" s="19"/>
      <c r="H73" s="19"/>
      <c r="I73" s="19"/>
      <c r="J73" s="19"/>
      <c r="K73" s="97"/>
      <c r="L73" s="97"/>
      <c r="M73" s="97"/>
      <c r="N73" s="97"/>
      <c r="O73" s="97"/>
      <c r="P73" s="98"/>
      <c r="Q73" s="98"/>
      <c r="R73" s="98"/>
      <c r="S73" s="99"/>
      <c r="T73" s="99"/>
      <c r="U73" s="18"/>
      <c r="V73" s="18"/>
      <c r="W73" s="19"/>
      <c r="X73" s="19"/>
      <c r="Y73" s="19"/>
      <c r="Z73" s="19"/>
      <c r="AA73" s="100"/>
      <c r="AB73" s="100"/>
      <c r="AC73" s="100"/>
      <c r="AD73" s="100"/>
    </row>
    <row r="74" spans="1:30" s="2" customFormat="1" ht="15.75" x14ac:dyDescent="0.2">
      <c r="A74" s="17"/>
      <c r="B74" s="17"/>
      <c r="C74" s="96"/>
      <c r="D74" s="96"/>
      <c r="E74" s="96"/>
      <c r="F74" s="96"/>
      <c r="G74" s="19"/>
      <c r="H74" s="19"/>
      <c r="I74" s="19"/>
      <c r="J74" s="19"/>
      <c r="K74" s="97"/>
      <c r="L74" s="97"/>
      <c r="M74" s="97"/>
      <c r="N74" s="97"/>
      <c r="O74" s="97"/>
      <c r="P74" s="98"/>
      <c r="Q74" s="98"/>
      <c r="R74" s="98"/>
      <c r="S74" s="99"/>
      <c r="T74" s="99"/>
      <c r="U74" s="18"/>
      <c r="V74" s="18"/>
      <c r="W74" s="19"/>
      <c r="X74" s="19"/>
      <c r="Y74" s="19"/>
      <c r="Z74" s="19"/>
      <c r="AA74" s="100"/>
      <c r="AB74" s="100"/>
      <c r="AC74" s="100"/>
      <c r="AD74" s="100"/>
    </row>
    <row r="75" spans="1:30" s="2" customFormat="1" ht="15.75" x14ac:dyDescent="0.2">
      <c r="A75" s="17"/>
      <c r="B75" s="17"/>
      <c r="C75" s="96"/>
      <c r="D75" s="96"/>
      <c r="E75" s="96"/>
      <c r="F75" s="96"/>
      <c r="G75" s="19"/>
      <c r="H75" s="19"/>
      <c r="I75" s="19"/>
      <c r="J75" s="19"/>
      <c r="K75" s="97"/>
      <c r="L75" s="97"/>
      <c r="M75" s="97"/>
      <c r="N75" s="97"/>
      <c r="O75" s="97"/>
      <c r="P75" s="98"/>
      <c r="Q75" s="98"/>
      <c r="R75" s="98"/>
      <c r="S75" s="99"/>
      <c r="T75" s="99"/>
      <c r="U75" s="18"/>
      <c r="V75" s="18"/>
      <c r="W75" s="19"/>
      <c r="X75" s="19"/>
      <c r="Y75" s="19"/>
      <c r="Z75" s="19"/>
      <c r="AA75" s="100"/>
      <c r="AB75" s="100"/>
      <c r="AC75" s="100"/>
      <c r="AD75" s="100"/>
    </row>
    <row r="76" spans="1:30" s="2" customFormat="1" ht="15.75" x14ac:dyDescent="0.2">
      <c r="A76" s="17"/>
      <c r="B76" s="17"/>
      <c r="C76" s="96"/>
      <c r="D76" s="96"/>
      <c r="E76" s="96"/>
      <c r="F76" s="96"/>
      <c r="G76" s="19"/>
      <c r="H76" s="19"/>
      <c r="I76" s="19"/>
      <c r="J76" s="19"/>
      <c r="K76" s="97"/>
      <c r="L76" s="97"/>
      <c r="M76" s="97"/>
      <c r="N76" s="97"/>
      <c r="O76" s="97"/>
      <c r="P76" s="98"/>
      <c r="Q76" s="98"/>
      <c r="R76" s="98"/>
      <c r="S76" s="99"/>
      <c r="T76" s="99"/>
      <c r="U76" s="18"/>
      <c r="V76" s="18"/>
      <c r="W76" s="19"/>
      <c r="X76" s="19"/>
      <c r="Y76" s="19"/>
      <c r="Z76" s="19"/>
      <c r="AA76" s="100"/>
      <c r="AB76" s="100"/>
      <c r="AC76" s="100"/>
      <c r="AD76" s="100"/>
    </row>
    <row r="77" spans="1:30" s="2" customFormat="1" ht="15.75" x14ac:dyDescent="0.2">
      <c r="A77" s="17"/>
      <c r="B77" s="17"/>
      <c r="C77" s="96"/>
      <c r="D77" s="96"/>
      <c r="E77" s="96"/>
      <c r="F77" s="96"/>
      <c r="G77" s="19"/>
      <c r="H77" s="19"/>
      <c r="I77" s="19"/>
      <c r="J77" s="19"/>
      <c r="K77" s="97"/>
      <c r="L77" s="97"/>
      <c r="M77" s="97"/>
      <c r="N77" s="97"/>
      <c r="O77" s="97"/>
      <c r="P77" s="98"/>
      <c r="Q77" s="98"/>
      <c r="R77" s="98"/>
      <c r="S77" s="99"/>
      <c r="T77" s="99"/>
      <c r="U77" s="18"/>
      <c r="V77" s="18"/>
      <c r="W77" s="19"/>
      <c r="X77" s="19"/>
      <c r="Y77" s="19"/>
      <c r="Z77" s="19"/>
      <c r="AA77" s="100"/>
      <c r="AB77" s="100"/>
      <c r="AC77" s="100"/>
      <c r="AD77" s="100"/>
    </row>
    <row r="78" spans="1:30" s="2" customFormat="1" ht="15.75" x14ac:dyDescent="0.2">
      <c r="A78" s="17"/>
      <c r="B78" s="17"/>
      <c r="C78" s="96"/>
      <c r="D78" s="96"/>
      <c r="E78" s="96"/>
      <c r="F78" s="96"/>
      <c r="G78" s="19"/>
      <c r="H78" s="19"/>
      <c r="I78" s="19"/>
      <c r="J78" s="19"/>
      <c r="K78" s="97"/>
      <c r="L78" s="97"/>
      <c r="M78" s="97"/>
      <c r="N78" s="97"/>
      <c r="O78" s="97"/>
      <c r="P78" s="98"/>
      <c r="Q78" s="98"/>
      <c r="R78" s="98"/>
      <c r="S78" s="99"/>
      <c r="T78" s="99"/>
      <c r="U78" s="18"/>
      <c r="V78" s="18"/>
      <c r="W78" s="19"/>
      <c r="X78" s="19"/>
      <c r="Y78" s="19"/>
      <c r="Z78" s="19"/>
      <c r="AA78" s="100"/>
      <c r="AB78" s="100"/>
      <c r="AC78" s="100"/>
      <c r="AD78" s="100"/>
    </row>
    <row r="79" spans="1:30" s="2" customFormat="1" ht="15.75" x14ac:dyDescent="0.2">
      <c r="A79" s="17"/>
      <c r="B79" s="17"/>
      <c r="C79" s="96"/>
      <c r="D79" s="96"/>
      <c r="E79" s="96"/>
      <c r="F79" s="96"/>
      <c r="G79" s="19"/>
      <c r="H79" s="19"/>
      <c r="I79" s="19"/>
      <c r="J79" s="19"/>
      <c r="K79" s="97"/>
      <c r="L79" s="97"/>
      <c r="M79" s="97"/>
      <c r="N79" s="97"/>
      <c r="O79" s="97"/>
      <c r="P79" s="98"/>
      <c r="Q79" s="98"/>
      <c r="R79" s="98"/>
      <c r="S79" s="99"/>
      <c r="T79" s="99"/>
      <c r="U79" s="18"/>
      <c r="V79" s="18"/>
      <c r="W79" s="19"/>
      <c r="X79" s="19"/>
      <c r="Y79" s="19"/>
      <c r="Z79" s="19"/>
      <c r="AA79" s="100"/>
      <c r="AB79" s="100"/>
      <c r="AC79" s="100"/>
      <c r="AD79" s="100"/>
    </row>
    <row r="80" spans="1:30" s="2" customFormat="1" ht="15.75" x14ac:dyDescent="0.2">
      <c r="A80" s="17"/>
      <c r="B80" s="17"/>
      <c r="C80" s="96"/>
      <c r="D80" s="96"/>
      <c r="E80" s="96"/>
      <c r="F80" s="96"/>
      <c r="G80" s="19"/>
      <c r="H80" s="19"/>
      <c r="I80" s="19"/>
      <c r="J80" s="19"/>
      <c r="K80" s="97"/>
      <c r="L80" s="97"/>
      <c r="M80" s="97"/>
      <c r="N80" s="97"/>
      <c r="O80" s="97"/>
      <c r="P80" s="98"/>
      <c r="Q80" s="98"/>
      <c r="R80" s="98"/>
      <c r="S80" s="99"/>
      <c r="T80" s="99"/>
      <c r="U80" s="18"/>
      <c r="V80" s="18"/>
      <c r="W80" s="19"/>
      <c r="X80" s="19"/>
      <c r="Y80" s="19"/>
      <c r="Z80" s="19"/>
      <c r="AA80" s="100"/>
      <c r="AB80" s="100"/>
      <c r="AC80" s="100"/>
      <c r="AD80" s="100"/>
    </row>
    <row r="81" spans="1:30" s="2" customFormat="1" ht="15.75" x14ac:dyDescent="0.2">
      <c r="A81" s="17"/>
      <c r="B81" s="17"/>
      <c r="C81" s="96"/>
      <c r="D81" s="96"/>
      <c r="E81" s="96"/>
      <c r="F81" s="96"/>
      <c r="G81" s="19"/>
      <c r="H81" s="19"/>
      <c r="I81" s="19"/>
      <c r="J81" s="19"/>
      <c r="K81" s="97"/>
      <c r="L81" s="97"/>
      <c r="M81" s="97"/>
      <c r="N81" s="97"/>
      <c r="O81" s="97"/>
      <c r="P81" s="98"/>
      <c r="Q81" s="98"/>
      <c r="R81" s="98"/>
      <c r="S81" s="99"/>
      <c r="T81" s="99"/>
      <c r="U81" s="18"/>
      <c r="V81" s="18"/>
      <c r="W81" s="19"/>
      <c r="X81" s="19"/>
      <c r="Y81" s="19"/>
      <c r="Z81" s="19"/>
      <c r="AA81" s="100"/>
      <c r="AB81" s="100"/>
      <c r="AC81" s="100"/>
      <c r="AD81" s="100"/>
    </row>
    <row r="82" spans="1:30" s="2" customFormat="1" ht="15.75" x14ac:dyDescent="0.2">
      <c r="A82" s="17"/>
      <c r="B82" s="17"/>
      <c r="C82" s="96"/>
      <c r="D82" s="96"/>
      <c r="E82" s="96"/>
      <c r="F82" s="96"/>
      <c r="G82" s="19"/>
      <c r="H82" s="19"/>
      <c r="I82" s="19"/>
      <c r="J82" s="19"/>
      <c r="K82" s="97"/>
      <c r="L82" s="97"/>
      <c r="M82" s="97"/>
      <c r="N82" s="97"/>
      <c r="O82" s="97"/>
      <c r="P82" s="98"/>
      <c r="Q82" s="98"/>
      <c r="R82" s="98"/>
      <c r="S82" s="99"/>
      <c r="T82" s="99"/>
      <c r="U82" s="18"/>
      <c r="V82" s="18"/>
      <c r="W82" s="19"/>
      <c r="X82" s="19"/>
      <c r="Y82" s="19"/>
      <c r="Z82" s="19"/>
      <c r="AA82" s="100"/>
      <c r="AB82" s="100"/>
      <c r="AC82" s="100"/>
      <c r="AD82" s="100"/>
    </row>
    <row r="83" spans="1:30" s="2" customFormat="1" ht="15.75" x14ac:dyDescent="0.2">
      <c r="A83" s="17"/>
      <c r="B83" s="17"/>
      <c r="C83" s="96"/>
      <c r="D83" s="96"/>
      <c r="E83" s="96"/>
      <c r="F83" s="96"/>
      <c r="G83" s="19"/>
      <c r="H83" s="19"/>
      <c r="I83" s="19"/>
      <c r="J83" s="19"/>
      <c r="K83" s="97"/>
      <c r="L83" s="97"/>
      <c r="M83" s="97"/>
      <c r="N83" s="97"/>
      <c r="O83" s="97"/>
      <c r="P83" s="98"/>
      <c r="Q83" s="98"/>
      <c r="R83" s="98"/>
      <c r="S83" s="99"/>
      <c r="T83" s="99"/>
      <c r="U83" s="18"/>
      <c r="V83" s="18"/>
      <c r="W83" s="19"/>
      <c r="X83" s="19"/>
      <c r="Y83" s="19"/>
      <c r="Z83" s="19"/>
      <c r="AA83" s="100"/>
      <c r="AB83" s="100"/>
      <c r="AC83" s="100"/>
      <c r="AD83" s="100"/>
    </row>
    <row r="84" spans="1:30" s="2" customFormat="1" ht="15.75" x14ac:dyDescent="0.2">
      <c r="A84" s="17"/>
      <c r="B84" s="17"/>
      <c r="C84" s="96"/>
      <c r="D84" s="96"/>
      <c r="E84" s="96"/>
      <c r="F84" s="96"/>
      <c r="G84" s="19"/>
      <c r="H84" s="19"/>
      <c r="I84" s="19"/>
      <c r="J84" s="19"/>
      <c r="K84" s="97"/>
      <c r="L84" s="97"/>
      <c r="M84" s="97"/>
      <c r="N84" s="97"/>
      <c r="O84" s="97"/>
      <c r="P84" s="98"/>
      <c r="Q84" s="98"/>
      <c r="R84" s="98"/>
      <c r="S84" s="99"/>
      <c r="T84" s="99"/>
      <c r="U84" s="18"/>
      <c r="V84" s="18"/>
      <c r="W84" s="19"/>
      <c r="X84" s="19"/>
      <c r="Y84" s="19"/>
      <c r="Z84" s="19"/>
      <c r="AA84" s="100"/>
      <c r="AB84" s="100"/>
      <c r="AC84" s="100"/>
      <c r="AD84" s="100"/>
    </row>
    <row r="85" spans="1:30" s="2" customFormat="1" ht="15.75" x14ac:dyDescent="0.2">
      <c r="A85" s="17"/>
      <c r="B85" s="17"/>
      <c r="C85" s="96"/>
      <c r="D85" s="96"/>
      <c r="E85" s="96"/>
      <c r="F85" s="96"/>
      <c r="G85" s="19"/>
      <c r="H85" s="19"/>
      <c r="I85" s="19"/>
      <c r="J85" s="19"/>
      <c r="K85" s="97"/>
      <c r="L85" s="97"/>
      <c r="M85" s="97"/>
      <c r="N85" s="97"/>
      <c r="O85" s="97"/>
      <c r="P85" s="98"/>
      <c r="Q85" s="98"/>
      <c r="R85" s="98"/>
      <c r="S85" s="99"/>
      <c r="T85" s="99"/>
      <c r="U85" s="18"/>
      <c r="V85" s="18"/>
      <c r="W85" s="19"/>
      <c r="X85" s="19"/>
      <c r="Y85" s="19"/>
      <c r="Z85" s="19"/>
      <c r="AA85" s="100"/>
      <c r="AB85" s="100"/>
      <c r="AC85" s="100"/>
      <c r="AD85" s="100"/>
    </row>
    <row r="86" spans="1:30" s="2" customFormat="1" ht="15.75" x14ac:dyDescent="0.2">
      <c r="A86" s="17"/>
      <c r="B86" s="17"/>
      <c r="C86" s="96"/>
      <c r="D86" s="96"/>
      <c r="E86" s="96"/>
      <c r="F86" s="96"/>
      <c r="G86" s="19"/>
      <c r="H86" s="19"/>
      <c r="I86" s="19"/>
      <c r="J86" s="19"/>
      <c r="K86" s="97"/>
      <c r="L86" s="97"/>
      <c r="M86" s="97"/>
      <c r="N86" s="97"/>
      <c r="O86" s="97"/>
      <c r="P86" s="98"/>
      <c r="Q86" s="98"/>
      <c r="R86" s="98"/>
      <c r="S86" s="99"/>
      <c r="T86" s="99"/>
      <c r="U86" s="18"/>
      <c r="V86" s="18"/>
      <c r="W86" s="19"/>
      <c r="X86" s="19"/>
      <c r="Y86" s="19"/>
      <c r="Z86" s="19"/>
      <c r="AA86" s="100"/>
      <c r="AB86" s="100"/>
      <c r="AC86" s="100"/>
      <c r="AD86" s="100"/>
    </row>
    <row r="87" spans="1:30" s="2" customFormat="1" ht="15.75" x14ac:dyDescent="0.2">
      <c r="A87" s="17"/>
      <c r="B87" s="17"/>
      <c r="C87" s="96"/>
      <c r="D87" s="96"/>
      <c r="E87" s="96"/>
      <c r="F87" s="96"/>
      <c r="G87" s="19"/>
      <c r="H87" s="19"/>
      <c r="I87" s="19"/>
      <c r="J87" s="19"/>
      <c r="K87" s="97"/>
      <c r="L87" s="97"/>
      <c r="M87" s="97"/>
      <c r="N87" s="97"/>
      <c r="O87" s="97"/>
      <c r="P87" s="98"/>
      <c r="Q87" s="98"/>
      <c r="R87" s="98"/>
      <c r="S87" s="99"/>
      <c r="T87" s="99"/>
      <c r="U87" s="18"/>
      <c r="V87" s="18"/>
      <c r="W87" s="19"/>
      <c r="X87" s="19"/>
      <c r="Y87" s="19"/>
      <c r="Z87" s="19"/>
      <c r="AA87" s="100"/>
      <c r="AB87" s="100"/>
      <c r="AC87" s="100"/>
      <c r="AD87" s="100"/>
    </row>
    <row r="88" spans="1:30" s="2" customFormat="1" ht="15.75" x14ac:dyDescent="0.2">
      <c r="A88" s="17"/>
      <c r="B88" s="17"/>
      <c r="C88" s="96"/>
      <c r="D88" s="96"/>
      <c r="E88" s="96"/>
      <c r="F88" s="96"/>
      <c r="G88" s="19"/>
      <c r="H88" s="19"/>
      <c r="I88" s="19"/>
      <c r="J88" s="19"/>
      <c r="K88" s="97"/>
      <c r="L88" s="97"/>
      <c r="M88" s="97"/>
      <c r="N88" s="97"/>
      <c r="O88" s="97"/>
      <c r="P88" s="98"/>
      <c r="Q88" s="98"/>
      <c r="R88" s="98"/>
      <c r="S88" s="99"/>
      <c r="T88" s="99"/>
      <c r="U88" s="18"/>
      <c r="V88" s="18"/>
      <c r="W88" s="19"/>
      <c r="X88" s="19"/>
      <c r="Y88" s="19"/>
      <c r="Z88" s="19"/>
      <c r="AA88" s="100"/>
      <c r="AB88" s="100"/>
      <c r="AC88" s="100"/>
      <c r="AD88" s="100"/>
    </row>
    <row r="89" spans="1:30" s="2" customFormat="1" ht="15.75" x14ac:dyDescent="0.2">
      <c r="A89" s="17"/>
      <c r="B89" s="17"/>
      <c r="C89" s="96"/>
      <c r="D89" s="96"/>
      <c r="E89" s="96"/>
      <c r="F89" s="96"/>
      <c r="G89" s="19"/>
      <c r="H89" s="19"/>
      <c r="I89" s="19"/>
      <c r="J89" s="19"/>
      <c r="K89" s="97"/>
      <c r="L89" s="97"/>
      <c r="M89" s="97"/>
      <c r="N89" s="97"/>
      <c r="O89" s="97"/>
      <c r="P89" s="98"/>
      <c r="Q89" s="98"/>
      <c r="R89" s="98"/>
      <c r="S89" s="99"/>
      <c r="T89" s="99"/>
      <c r="U89" s="18"/>
      <c r="V89" s="18"/>
      <c r="W89" s="19"/>
      <c r="X89" s="19"/>
      <c r="Y89" s="19"/>
      <c r="Z89" s="19"/>
      <c r="AA89" s="100"/>
      <c r="AB89" s="100"/>
      <c r="AC89" s="100"/>
      <c r="AD89" s="100"/>
    </row>
    <row r="90" spans="1:30" s="2" customFormat="1" ht="15.75" x14ac:dyDescent="0.2">
      <c r="A90" s="17"/>
      <c r="B90" s="17"/>
      <c r="C90" s="96"/>
      <c r="D90" s="96"/>
      <c r="E90" s="96"/>
      <c r="F90" s="96"/>
      <c r="G90" s="19"/>
      <c r="H90" s="19"/>
      <c r="I90" s="19"/>
      <c r="J90" s="19"/>
      <c r="K90" s="97"/>
      <c r="L90" s="97"/>
      <c r="M90" s="97"/>
      <c r="N90" s="97"/>
      <c r="O90" s="97"/>
      <c r="P90" s="98"/>
      <c r="Q90" s="98"/>
      <c r="R90" s="98"/>
      <c r="S90" s="99"/>
      <c r="T90" s="99"/>
      <c r="U90" s="18"/>
      <c r="V90" s="18"/>
      <c r="W90" s="19"/>
      <c r="X90" s="19"/>
      <c r="Y90" s="19"/>
      <c r="Z90" s="19"/>
      <c r="AA90" s="100"/>
      <c r="AB90" s="100"/>
      <c r="AC90" s="100"/>
      <c r="AD90" s="100"/>
    </row>
    <row r="91" spans="1:30" s="2" customFormat="1" ht="15.75" x14ac:dyDescent="0.2">
      <c r="A91" s="17"/>
      <c r="B91" s="17"/>
      <c r="C91" s="96"/>
      <c r="D91" s="96"/>
      <c r="E91" s="96"/>
      <c r="F91" s="96"/>
      <c r="G91" s="19"/>
      <c r="H91" s="19"/>
      <c r="I91" s="19"/>
      <c r="J91" s="19"/>
      <c r="K91" s="97"/>
      <c r="L91" s="97"/>
      <c r="M91" s="97"/>
      <c r="N91" s="97"/>
      <c r="O91" s="97"/>
      <c r="P91" s="98"/>
      <c r="Q91" s="98"/>
      <c r="R91" s="98"/>
      <c r="S91" s="99"/>
      <c r="T91" s="99"/>
      <c r="U91" s="18"/>
      <c r="V91" s="18"/>
      <c r="W91" s="19"/>
      <c r="X91" s="19"/>
      <c r="Y91" s="19"/>
      <c r="Z91" s="19"/>
      <c r="AA91" s="100"/>
      <c r="AB91" s="100"/>
      <c r="AC91" s="100"/>
      <c r="AD91" s="100"/>
    </row>
    <row r="92" spans="1:30" s="2" customFormat="1" ht="15.75" x14ac:dyDescent="0.2">
      <c r="A92" s="17"/>
      <c r="B92" s="17"/>
      <c r="C92" s="96"/>
      <c r="D92" s="96"/>
      <c r="E92" s="96"/>
      <c r="F92" s="96"/>
      <c r="G92" s="19"/>
      <c r="H92" s="19"/>
      <c r="I92" s="19"/>
      <c r="J92" s="19"/>
      <c r="K92" s="97"/>
      <c r="L92" s="97"/>
      <c r="M92" s="97"/>
      <c r="N92" s="97"/>
      <c r="O92" s="97"/>
      <c r="P92" s="98"/>
      <c r="Q92" s="98"/>
      <c r="R92" s="98"/>
      <c r="S92" s="99"/>
      <c r="T92" s="99"/>
      <c r="U92" s="18"/>
      <c r="V92" s="18"/>
      <c r="W92" s="19"/>
      <c r="X92" s="19"/>
      <c r="Y92" s="19"/>
      <c r="Z92" s="19"/>
      <c r="AA92" s="100"/>
      <c r="AB92" s="100"/>
      <c r="AC92" s="100"/>
      <c r="AD92" s="100"/>
    </row>
    <row r="93" spans="1:30" s="2" customFormat="1" ht="15.75" x14ac:dyDescent="0.2">
      <c r="A93" s="17"/>
      <c r="B93" s="17"/>
      <c r="C93" s="96"/>
      <c r="D93" s="96"/>
      <c r="E93" s="96"/>
      <c r="F93" s="96"/>
      <c r="G93" s="19"/>
      <c r="H93" s="19"/>
      <c r="I93" s="19"/>
      <c r="J93" s="19"/>
      <c r="K93" s="97"/>
      <c r="L93" s="97"/>
      <c r="M93" s="97"/>
      <c r="N93" s="97"/>
      <c r="O93" s="97"/>
      <c r="P93" s="98"/>
      <c r="Q93" s="98"/>
      <c r="R93" s="98"/>
      <c r="S93" s="99"/>
      <c r="T93" s="99"/>
      <c r="U93" s="18"/>
      <c r="V93" s="18"/>
      <c r="W93" s="19"/>
      <c r="X93" s="19"/>
      <c r="Y93" s="19"/>
      <c r="Z93" s="19"/>
      <c r="AA93" s="100"/>
      <c r="AB93" s="100"/>
      <c r="AC93" s="100"/>
      <c r="AD93" s="100"/>
    </row>
    <row r="94" spans="1:30" s="2" customFormat="1" ht="15.75" x14ac:dyDescent="0.2">
      <c r="A94" s="17"/>
      <c r="B94" s="17"/>
      <c r="C94" s="96"/>
      <c r="D94" s="96"/>
      <c r="E94" s="96"/>
      <c r="F94" s="96"/>
      <c r="G94" s="19"/>
      <c r="H94" s="19"/>
      <c r="I94" s="19"/>
      <c r="J94" s="19"/>
      <c r="K94" s="97"/>
      <c r="L94" s="97"/>
      <c r="M94" s="97"/>
      <c r="N94" s="97"/>
      <c r="O94" s="97"/>
      <c r="P94" s="98"/>
      <c r="Q94" s="98"/>
      <c r="R94" s="98"/>
      <c r="S94" s="99"/>
      <c r="T94" s="99"/>
      <c r="U94" s="18"/>
      <c r="V94" s="18"/>
      <c r="W94" s="19"/>
      <c r="X94" s="19"/>
      <c r="Y94" s="19"/>
      <c r="Z94" s="19"/>
      <c r="AA94" s="100"/>
      <c r="AB94" s="100"/>
      <c r="AC94" s="100"/>
      <c r="AD94" s="100"/>
    </row>
    <row r="95" spans="1:30" s="2" customFormat="1" x14ac:dyDescent="0.2"/>
    <row r="101" spans="1:20" x14ac:dyDescent="0.2">
      <c r="A101" s="105"/>
      <c r="B101" s="2"/>
      <c r="C101" s="2"/>
      <c r="D101" s="2"/>
      <c r="E101" s="2"/>
      <c r="F101" s="2"/>
      <c r="G101" s="2"/>
      <c r="H101" s="2"/>
      <c r="I101" s="2"/>
      <c r="J101" s="2"/>
      <c r="K101" s="2"/>
      <c r="L101" s="2"/>
      <c r="M101" s="105"/>
      <c r="N101" s="2"/>
      <c r="O101" s="2"/>
      <c r="P101" s="2"/>
      <c r="Q101" s="2"/>
      <c r="R101" s="2"/>
      <c r="S101" s="2"/>
      <c r="T101" s="2"/>
    </row>
    <row r="102" spans="1:20" x14ac:dyDescent="0.2">
      <c r="A102" s="106"/>
      <c r="B102" s="107"/>
      <c r="C102" s="107"/>
      <c r="D102" s="107"/>
      <c r="E102" s="107"/>
      <c r="F102" s="107"/>
      <c r="G102" s="107"/>
      <c r="H102" s="107"/>
      <c r="I102" s="107"/>
      <c r="J102" s="2"/>
      <c r="K102" s="2"/>
      <c r="L102" s="2"/>
      <c r="M102" s="106"/>
      <c r="N102" s="2"/>
      <c r="O102" s="2"/>
      <c r="P102" s="2"/>
      <c r="Q102" s="2"/>
      <c r="R102" s="2"/>
      <c r="S102" s="2"/>
      <c r="T102" s="2"/>
    </row>
    <row r="103" spans="1:20" x14ac:dyDescent="0.2">
      <c r="A103" s="106"/>
      <c r="B103" s="2"/>
      <c r="C103" s="2"/>
      <c r="D103" s="2"/>
      <c r="E103" s="2"/>
      <c r="F103" s="2"/>
      <c r="G103" s="2"/>
      <c r="H103" s="2"/>
      <c r="I103" s="2"/>
      <c r="J103" s="2"/>
      <c r="K103" s="2"/>
      <c r="L103" s="2"/>
      <c r="M103" s="106"/>
      <c r="N103" s="2"/>
      <c r="O103" s="2"/>
      <c r="P103" s="2"/>
      <c r="Q103" s="2"/>
      <c r="R103" s="2"/>
      <c r="S103" s="2"/>
      <c r="T103" s="2"/>
    </row>
    <row r="104" spans="1:20" x14ac:dyDescent="0.2">
      <c r="A104" s="106"/>
      <c r="B104" s="2"/>
      <c r="C104" s="2"/>
      <c r="D104" s="2"/>
      <c r="E104" s="2"/>
      <c r="F104" s="2"/>
      <c r="G104" s="2"/>
      <c r="H104" s="2"/>
      <c r="I104" s="2"/>
      <c r="J104" s="2"/>
      <c r="K104" s="2"/>
      <c r="L104" s="2"/>
      <c r="M104" s="106"/>
      <c r="N104" s="2"/>
      <c r="O104" s="2"/>
      <c r="P104" s="2"/>
      <c r="Q104" s="2"/>
      <c r="R104" s="2"/>
      <c r="S104" s="2"/>
      <c r="T104" s="2"/>
    </row>
    <row r="105" spans="1:20" x14ac:dyDescent="0.2">
      <c r="A105" s="106"/>
      <c r="B105" s="2"/>
      <c r="C105" s="2"/>
      <c r="D105" s="2"/>
      <c r="E105" s="2"/>
      <c r="F105" s="2"/>
      <c r="G105" s="2"/>
      <c r="H105" s="2"/>
      <c r="I105" s="2"/>
      <c r="J105" s="2"/>
      <c r="K105" s="2"/>
      <c r="L105" s="2"/>
      <c r="M105" s="106"/>
      <c r="N105" s="2"/>
      <c r="O105" s="2"/>
      <c r="P105" s="2"/>
      <c r="Q105" s="2"/>
      <c r="R105" s="2"/>
      <c r="S105" s="2"/>
      <c r="T105" s="2"/>
    </row>
    <row r="106" spans="1:20" x14ac:dyDescent="0.2">
      <c r="A106" s="106"/>
      <c r="B106" s="2"/>
      <c r="C106" s="2"/>
      <c r="D106" s="2"/>
      <c r="E106" s="2"/>
      <c r="F106" s="2"/>
      <c r="G106" s="2"/>
      <c r="H106" s="2"/>
      <c r="I106" s="2"/>
      <c r="J106" s="2"/>
      <c r="K106" s="2"/>
      <c r="L106" s="2"/>
      <c r="M106" s="106"/>
      <c r="N106" s="2"/>
      <c r="O106" s="2"/>
      <c r="P106" s="2"/>
      <c r="Q106" s="2"/>
      <c r="R106" s="2"/>
      <c r="S106" s="2"/>
      <c r="T106" s="2"/>
    </row>
    <row r="107" spans="1:20" x14ac:dyDescent="0.2">
      <c r="A107" s="106"/>
      <c r="B107" s="2"/>
      <c r="C107" s="2"/>
      <c r="D107" s="2"/>
      <c r="E107" s="2"/>
      <c r="F107" s="2"/>
      <c r="G107" s="2"/>
      <c r="H107" s="2"/>
      <c r="I107" s="2"/>
      <c r="J107" s="2"/>
      <c r="K107" s="2"/>
      <c r="L107" s="2"/>
      <c r="M107" s="106"/>
      <c r="N107" s="2"/>
      <c r="O107" s="2"/>
      <c r="P107" s="2"/>
      <c r="Q107" s="2"/>
      <c r="R107" s="2"/>
      <c r="S107" s="2"/>
      <c r="T107" s="2"/>
    </row>
    <row r="108" spans="1:20" x14ac:dyDescent="0.2">
      <c r="A108" s="106"/>
      <c r="B108" s="2"/>
      <c r="C108" s="2"/>
      <c r="D108" s="2"/>
      <c r="E108" s="2"/>
      <c r="F108" s="2"/>
      <c r="G108" s="2"/>
      <c r="H108" s="2"/>
      <c r="I108" s="2"/>
      <c r="J108" s="2"/>
      <c r="K108" s="2"/>
      <c r="L108" s="2"/>
      <c r="M108" s="106"/>
      <c r="N108" s="2"/>
      <c r="O108" s="2"/>
      <c r="P108" s="2"/>
      <c r="Q108" s="2"/>
      <c r="R108" s="2"/>
      <c r="S108" s="2"/>
      <c r="T108" s="2"/>
    </row>
    <row r="109" spans="1:20" x14ac:dyDescent="0.2">
      <c r="A109" s="106"/>
      <c r="B109" s="2"/>
      <c r="C109" s="2"/>
      <c r="D109" s="2"/>
      <c r="E109" s="2"/>
      <c r="F109" s="2"/>
      <c r="G109" s="2"/>
      <c r="H109" s="2"/>
      <c r="I109" s="2"/>
      <c r="J109" s="2"/>
      <c r="K109" s="2"/>
      <c r="L109" s="2"/>
      <c r="M109" s="105"/>
      <c r="N109" s="2"/>
      <c r="O109" s="2"/>
      <c r="P109" s="2"/>
      <c r="Q109" s="2"/>
      <c r="R109" s="2"/>
      <c r="S109" s="2"/>
      <c r="T109" s="2"/>
    </row>
    <row r="110" spans="1:20" x14ac:dyDescent="0.2">
      <c r="A110" s="106"/>
      <c r="B110" s="2"/>
      <c r="C110" s="2"/>
      <c r="D110" s="2"/>
      <c r="E110" s="2"/>
      <c r="F110" s="2"/>
      <c r="G110" s="2"/>
      <c r="H110" s="2"/>
      <c r="I110" s="2"/>
      <c r="J110" s="2"/>
      <c r="K110" s="2"/>
      <c r="L110" s="2"/>
      <c r="M110" s="105"/>
      <c r="N110" s="2"/>
      <c r="O110" s="2"/>
      <c r="P110" s="2"/>
      <c r="Q110" s="2"/>
      <c r="R110" s="2"/>
      <c r="S110" s="2"/>
      <c r="T110" s="2"/>
    </row>
    <row r="111" spans="1:20" x14ac:dyDescent="0.2">
      <c r="A111" s="106"/>
      <c r="B111" s="2"/>
      <c r="C111" s="2"/>
      <c r="D111" s="2"/>
      <c r="E111" s="2"/>
      <c r="F111" s="2"/>
      <c r="G111" s="2"/>
      <c r="H111" s="2"/>
      <c r="I111" s="2"/>
      <c r="J111" s="2"/>
      <c r="K111" s="2"/>
      <c r="L111" s="2"/>
      <c r="M111" s="105"/>
      <c r="N111" s="2"/>
      <c r="O111" s="2"/>
      <c r="P111" s="2"/>
      <c r="Q111" s="2"/>
      <c r="R111" s="2"/>
      <c r="S111" s="2"/>
      <c r="T111" s="2"/>
    </row>
    <row r="112" spans="1:20" x14ac:dyDescent="0.2">
      <c r="A112" s="106"/>
      <c r="B112" s="2"/>
      <c r="C112" s="2"/>
      <c r="D112" s="2"/>
      <c r="E112" s="2"/>
      <c r="F112" s="2"/>
      <c r="G112" s="2"/>
      <c r="H112" s="2"/>
      <c r="I112" s="2"/>
      <c r="J112" s="2"/>
      <c r="K112" s="2"/>
      <c r="L112" s="2"/>
      <c r="M112" s="105"/>
      <c r="N112" s="2"/>
      <c r="O112" s="2"/>
      <c r="P112" s="2"/>
      <c r="Q112" s="2"/>
      <c r="R112" s="2"/>
      <c r="S112" s="2"/>
      <c r="T112" s="2"/>
    </row>
    <row r="113" spans="1:20" x14ac:dyDescent="0.2">
      <c r="A113" s="106"/>
      <c r="B113" s="2"/>
      <c r="C113" s="2"/>
      <c r="D113" s="2"/>
      <c r="E113" s="2"/>
      <c r="F113" s="2"/>
      <c r="G113" s="2"/>
      <c r="H113" s="2"/>
      <c r="I113" s="2"/>
      <c r="J113" s="2"/>
      <c r="K113" s="2"/>
      <c r="L113" s="2"/>
      <c r="M113" s="105"/>
      <c r="N113" s="2"/>
      <c r="O113" s="2"/>
      <c r="P113" s="2"/>
      <c r="Q113" s="2"/>
      <c r="R113" s="2"/>
      <c r="S113" s="2"/>
      <c r="T113" s="2"/>
    </row>
    <row r="114" spans="1:20" x14ac:dyDescent="0.2">
      <c r="A114" s="106"/>
      <c r="B114" s="2"/>
      <c r="C114" s="2"/>
      <c r="D114" s="2"/>
      <c r="E114" s="2"/>
      <c r="F114" s="2"/>
      <c r="G114" s="2"/>
      <c r="H114" s="2"/>
      <c r="I114" s="2"/>
      <c r="J114" s="2"/>
      <c r="K114" s="2"/>
      <c r="L114" s="2"/>
      <c r="M114" s="105"/>
      <c r="N114" s="2"/>
      <c r="O114" s="2"/>
      <c r="P114" s="2"/>
      <c r="Q114" s="2"/>
      <c r="R114" s="2"/>
      <c r="S114" s="2"/>
      <c r="T114" s="2"/>
    </row>
    <row r="115" spans="1:20" x14ac:dyDescent="0.2">
      <c r="A115" s="106"/>
      <c r="B115" s="2"/>
      <c r="C115" s="2"/>
      <c r="D115" s="2"/>
      <c r="E115" s="2"/>
      <c r="F115" s="2"/>
      <c r="G115" s="2"/>
      <c r="H115" s="2"/>
      <c r="I115" s="2"/>
      <c r="J115" s="2"/>
      <c r="K115" s="2"/>
      <c r="L115" s="2"/>
      <c r="M115" s="105"/>
      <c r="N115" s="2"/>
      <c r="O115" s="2"/>
      <c r="P115" s="2"/>
      <c r="Q115" s="2"/>
      <c r="R115" s="2"/>
      <c r="S115" s="2"/>
      <c r="T115" s="2"/>
    </row>
    <row r="116" spans="1:20" x14ac:dyDescent="0.2">
      <c r="A116" s="106"/>
      <c r="B116" s="2"/>
      <c r="C116" s="2"/>
      <c r="D116" s="2"/>
      <c r="E116" s="2"/>
      <c r="F116" s="2"/>
      <c r="G116" s="2"/>
      <c r="H116" s="2"/>
      <c r="I116" s="2"/>
      <c r="J116" s="2"/>
      <c r="K116" s="2"/>
      <c r="L116" s="2"/>
      <c r="M116" s="105"/>
      <c r="N116" s="2"/>
      <c r="O116" s="2"/>
      <c r="P116" s="2"/>
      <c r="Q116" s="2"/>
      <c r="R116" s="2"/>
      <c r="S116" s="2"/>
      <c r="T116" s="2"/>
    </row>
    <row r="117" spans="1:20" x14ac:dyDescent="0.2">
      <c r="A117" s="106"/>
      <c r="B117" s="2"/>
      <c r="C117" s="2"/>
      <c r="D117" s="2"/>
      <c r="E117" s="2"/>
      <c r="F117" s="2"/>
      <c r="G117" s="2"/>
      <c r="H117" s="2"/>
      <c r="I117" s="2"/>
      <c r="J117" s="2"/>
      <c r="K117" s="2"/>
      <c r="L117" s="2"/>
      <c r="M117" s="105"/>
      <c r="N117" s="2"/>
      <c r="O117" s="2"/>
      <c r="P117" s="2"/>
      <c r="Q117" s="2"/>
      <c r="R117" s="2"/>
      <c r="S117" s="2"/>
      <c r="T117" s="2"/>
    </row>
    <row r="118" spans="1:20" x14ac:dyDescent="0.2">
      <c r="A118" s="106"/>
      <c r="B118" s="2"/>
      <c r="C118" s="2"/>
      <c r="D118" s="2"/>
      <c r="E118" s="2"/>
      <c r="F118" s="2"/>
      <c r="G118" s="2"/>
      <c r="H118" s="2"/>
      <c r="I118" s="2"/>
      <c r="J118" s="2"/>
      <c r="K118" s="2"/>
      <c r="L118" s="2"/>
      <c r="M118" s="105"/>
      <c r="N118" s="2"/>
      <c r="O118" s="2"/>
      <c r="P118" s="2"/>
      <c r="Q118" s="2"/>
      <c r="R118" s="2"/>
      <c r="S118" s="2"/>
      <c r="T118" s="2"/>
    </row>
    <row r="119" spans="1:20" x14ac:dyDescent="0.2">
      <c r="A119" s="106"/>
      <c r="B119" s="2"/>
      <c r="C119" s="2"/>
      <c r="D119" s="2"/>
      <c r="E119" s="2"/>
      <c r="F119" s="2"/>
      <c r="G119" s="2"/>
      <c r="H119" s="2"/>
      <c r="I119" s="2"/>
      <c r="J119" s="2"/>
      <c r="K119" s="2"/>
      <c r="L119" s="2"/>
      <c r="M119" s="105"/>
      <c r="N119" s="2"/>
      <c r="O119" s="2"/>
      <c r="P119" s="2"/>
      <c r="Q119" s="2"/>
      <c r="R119" s="2"/>
      <c r="S119" s="2"/>
      <c r="T119" s="2"/>
    </row>
    <row r="120" spans="1:20" x14ac:dyDescent="0.2">
      <c r="A120" s="106"/>
      <c r="B120" s="2"/>
      <c r="C120" s="2"/>
      <c r="D120" s="2"/>
      <c r="E120" s="2"/>
      <c r="F120" s="2"/>
      <c r="G120" s="2"/>
      <c r="H120" s="2"/>
      <c r="I120" s="2"/>
      <c r="J120" s="2"/>
      <c r="K120" s="2"/>
      <c r="L120" s="2"/>
      <c r="M120" s="105"/>
      <c r="N120" s="2"/>
      <c r="O120" s="2"/>
      <c r="P120" s="2"/>
      <c r="Q120" s="2"/>
      <c r="R120" s="2"/>
      <c r="S120" s="2"/>
      <c r="T120" s="2"/>
    </row>
    <row r="121" spans="1:20" x14ac:dyDescent="0.2">
      <c r="A121" s="106"/>
      <c r="B121" s="2"/>
      <c r="C121" s="2"/>
      <c r="D121" s="2"/>
      <c r="E121" s="2"/>
      <c r="F121" s="2"/>
      <c r="G121" s="2"/>
      <c r="H121" s="2"/>
      <c r="I121" s="2"/>
      <c r="J121" s="2"/>
      <c r="K121" s="2"/>
      <c r="L121" s="2"/>
      <c r="M121" s="105"/>
      <c r="N121" s="2"/>
      <c r="O121" s="2"/>
      <c r="P121" s="2"/>
      <c r="Q121" s="2"/>
      <c r="R121" s="2"/>
      <c r="S121" s="2"/>
      <c r="T121" s="2"/>
    </row>
    <row r="122" spans="1:20" x14ac:dyDescent="0.2">
      <c r="A122" s="106"/>
      <c r="B122" s="2"/>
      <c r="C122" s="2"/>
      <c r="D122" s="2"/>
      <c r="E122" s="2"/>
      <c r="F122" s="2"/>
      <c r="G122" s="2"/>
      <c r="H122" s="2"/>
      <c r="I122" s="2"/>
      <c r="J122" s="2"/>
      <c r="K122" s="2"/>
      <c r="L122" s="2"/>
      <c r="M122" s="105"/>
      <c r="N122" s="2"/>
      <c r="O122" s="2"/>
      <c r="P122" s="2"/>
      <c r="Q122" s="2"/>
      <c r="R122" s="2"/>
      <c r="S122" s="2"/>
      <c r="T122" s="2"/>
    </row>
    <row r="123" spans="1:20" x14ac:dyDescent="0.2">
      <c r="A123" s="106"/>
      <c r="B123" s="2"/>
      <c r="C123" s="2"/>
      <c r="D123" s="2"/>
      <c r="E123" s="2"/>
      <c r="F123" s="2"/>
      <c r="G123" s="2"/>
      <c r="H123" s="2"/>
      <c r="I123" s="2"/>
      <c r="J123" s="2"/>
      <c r="K123" s="2"/>
      <c r="L123" s="2"/>
      <c r="M123" s="105"/>
      <c r="N123" s="2"/>
      <c r="O123" s="2"/>
      <c r="P123" s="2"/>
      <c r="Q123" s="2"/>
      <c r="R123" s="2"/>
      <c r="S123" s="2"/>
      <c r="T123" s="2"/>
    </row>
    <row r="124" spans="1:20" x14ac:dyDescent="0.2">
      <c r="A124" s="106"/>
      <c r="B124" s="2"/>
      <c r="C124" s="2"/>
      <c r="D124" s="2"/>
      <c r="E124" s="2"/>
      <c r="F124" s="2"/>
      <c r="G124" s="2"/>
      <c r="H124" s="2"/>
      <c r="I124" s="2"/>
      <c r="J124" s="2"/>
      <c r="K124" s="2"/>
      <c r="L124" s="2"/>
      <c r="M124" s="105"/>
      <c r="N124" s="2"/>
      <c r="O124" s="2"/>
      <c r="P124" s="2"/>
      <c r="Q124" s="2"/>
      <c r="R124" s="2"/>
      <c r="S124" s="2"/>
      <c r="T124" s="2"/>
    </row>
    <row r="125" spans="1:20" x14ac:dyDescent="0.2">
      <c r="A125" s="106"/>
      <c r="B125" s="2"/>
      <c r="C125" s="2"/>
      <c r="D125" s="2"/>
      <c r="E125" s="2"/>
      <c r="F125" s="2"/>
      <c r="G125" s="2"/>
      <c r="H125" s="2"/>
      <c r="I125" s="2"/>
      <c r="J125" s="2"/>
      <c r="K125" s="2"/>
      <c r="L125" s="2"/>
      <c r="M125" s="105"/>
      <c r="N125" s="2"/>
      <c r="O125" s="2"/>
      <c r="P125" s="2"/>
      <c r="Q125" s="2"/>
      <c r="R125" s="2"/>
      <c r="S125" s="2"/>
      <c r="T125" s="2"/>
    </row>
    <row r="126" spans="1:20" x14ac:dyDescent="0.2">
      <c r="A126" s="106"/>
      <c r="B126" s="2"/>
      <c r="C126" s="2"/>
      <c r="D126" s="2"/>
      <c r="E126" s="2"/>
      <c r="F126" s="2"/>
      <c r="G126" s="2"/>
      <c r="H126" s="2"/>
      <c r="I126" s="2"/>
      <c r="J126" s="2"/>
      <c r="K126" s="2"/>
      <c r="L126" s="2"/>
      <c r="M126" s="105"/>
      <c r="N126" s="2"/>
      <c r="O126" s="2"/>
      <c r="P126" s="2"/>
      <c r="Q126" s="2"/>
      <c r="R126" s="2"/>
      <c r="S126" s="2"/>
      <c r="T126" s="2"/>
    </row>
    <row r="127" spans="1:20" x14ac:dyDescent="0.2">
      <c r="A127" s="106"/>
      <c r="B127" s="2"/>
      <c r="C127" s="2"/>
      <c r="D127" s="2"/>
      <c r="E127" s="2"/>
      <c r="F127" s="2"/>
      <c r="G127" s="2"/>
      <c r="H127" s="2"/>
      <c r="I127" s="2"/>
      <c r="J127" s="2"/>
      <c r="K127" s="2"/>
      <c r="L127" s="2"/>
      <c r="M127" s="105"/>
      <c r="N127" s="2"/>
      <c r="O127" s="2"/>
      <c r="P127" s="2"/>
      <c r="Q127" s="2"/>
      <c r="R127" s="2"/>
      <c r="S127" s="2"/>
      <c r="T127" s="2"/>
    </row>
    <row r="128" spans="1:20" x14ac:dyDescent="0.2">
      <c r="A128" s="106"/>
      <c r="B128" s="2"/>
      <c r="C128" s="2"/>
      <c r="D128" s="2"/>
      <c r="E128" s="2"/>
      <c r="F128" s="2"/>
      <c r="G128" s="2"/>
      <c r="H128" s="2"/>
      <c r="I128" s="2"/>
      <c r="J128" s="2"/>
      <c r="K128" s="2"/>
      <c r="L128" s="2"/>
      <c r="M128" s="105"/>
      <c r="N128" s="2"/>
      <c r="O128" s="2"/>
      <c r="P128" s="2"/>
      <c r="Q128" s="2"/>
      <c r="R128" s="2"/>
      <c r="S128" s="2"/>
      <c r="T128" s="2"/>
    </row>
    <row r="129" spans="1:20" x14ac:dyDescent="0.2">
      <c r="A129" s="106"/>
      <c r="B129" s="2"/>
      <c r="C129" s="2"/>
      <c r="D129" s="2"/>
      <c r="E129" s="2"/>
      <c r="F129" s="2"/>
      <c r="G129" s="2"/>
      <c r="H129" s="2"/>
      <c r="I129" s="2"/>
      <c r="J129" s="2"/>
      <c r="K129" s="2"/>
      <c r="L129" s="2"/>
      <c r="M129" s="105"/>
      <c r="N129" s="2"/>
      <c r="O129" s="2"/>
      <c r="P129" s="2"/>
      <c r="Q129" s="2"/>
      <c r="R129" s="2"/>
      <c r="S129" s="2"/>
      <c r="T129" s="2"/>
    </row>
    <row r="130" spans="1:20" x14ac:dyDescent="0.2">
      <c r="A130" s="106"/>
      <c r="B130" s="2"/>
      <c r="C130" s="2"/>
      <c r="D130" s="2"/>
      <c r="E130" s="2"/>
      <c r="F130" s="2"/>
      <c r="G130" s="2"/>
      <c r="H130" s="2"/>
      <c r="I130" s="2"/>
      <c r="J130" s="2"/>
      <c r="K130" s="2"/>
      <c r="L130" s="2"/>
      <c r="M130" s="105"/>
      <c r="N130" s="2"/>
      <c r="O130" s="2"/>
      <c r="P130" s="2"/>
      <c r="Q130" s="2"/>
      <c r="R130" s="2"/>
      <c r="S130" s="2"/>
      <c r="T130" s="2"/>
    </row>
    <row r="131" spans="1:20" x14ac:dyDescent="0.2">
      <c r="A131" s="106"/>
      <c r="B131" s="2"/>
      <c r="C131" s="2"/>
      <c r="D131" s="2"/>
      <c r="E131" s="2"/>
      <c r="F131" s="2"/>
      <c r="G131" s="2"/>
      <c r="H131" s="2"/>
      <c r="I131" s="2"/>
      <c r="J131" s="2"/>
      <c r="K131" s="2"/>
      <c r="L131" s="2"/>
      <c r="M131" s="105"/>
      <c r="N131" s="2"/>
      <c r="O131" s="2"/>
      <c r="P131" s="2"/>
      <c r="Q131" s="2"/>
      <c r="R131" s="2"/>
      <c r="S131" s="2"/>
      <c r="T131" s="2"/>
    </row>
    <row r="132" spans="1:20" x14ac:dyDescent="0.2">
      <c r="A132" s="106"/>
      <c r="B132" s="2"/>
      <c r="C132" s="2"/>
      <c r="D132" s="2"/>
      <c r="E132" s="2"/>
      <c r="F132" s="2"/>
      <c r="G132" s="2"/>
      <c r="H132" s="2"/>
      <c r="I132" s="2"/>
      <c r="J132" s="2"/>
      <c r="K132" s="2"/>
      <c r="L132" s="2"/>
      <c r="M132" s="105"/>
      <c r="N132" s="2"/>
      <c r="O132" s="2"/>
      <c r="P132" s="2"/>
      <c r="Q132" s="2"/>
      <c r="R132" s="2"/>
      <c r="S132" s="2"/>
      <c r="T132" s="2"/>
    </row>
    <row r="133" spans="1:20" x14ac:dyDescent="0.2">
      <c r="A133" s="106"/>
      <c r="B133" s="2"/>
      <c r="C133" s="2"/>
      <c r="D133" s="2"/>
      <c r="E133" s="2"/>
      <c r="F133" s="2"/>
      <c r="G133" s="2"/>
      <c r="H133" s="2"/>
      <c r="I133" s="2"/>
      <c r="J133" s="2"/>
      <c r="K133" s="2"/>
      <c r="L133" s="2"/>
      <c r="M133" s="105"/>
      <c r="N133" s="2"/>
      <c r="O133" s="2"/>
      <c r="P133" s="2"/>
      <c r="Q133" s="2"/>
      <c r="R133" s="2"/>
      <c r="S133" s="2"/>
      <c r="T133" s="2"/>
    </row>
    <row r="134" spans="1:20" x14ac:dyDescent="0.2">
      <c r="A134" s="106"/>
      <c r="B134" s="2"/>
      <c r="C134" s="2"/>
      <c r="D134" s="2"/>
      <c r="E134" s="2"/>
      <c r="F134" s="2"/>
      <c r="G134" s="2"/>
      <c r="H134" s="2"/>
      <c r="I134" s="2"/>
      <c r="J134" s="2"/>
      <c r="K134" s="2"/>
      <c r="L134" s="2"/>
      <c r="M134" s="105"/>
      <c r="N134" s="2"/>
      <c r="O134" s="2"/>
      <c r="P134" s="2"/>
      <c r="Q134" s="2"/>
      <c r="R134" s="2"/>
      <c r="S134" s="2"/>
      <c r="T134" s="2"/>
    </row>
    <row r="135" spans="1:20" x14ac:dyDescent="0.2">
      <c r="A135" s="106"/>
      <c r="B135" s="2"/>
      <c r="C135" s="2"/>
      <c r="D135" s="2"/>
      <c r="E135" s="2"/>
      <c r="F135" s="2"/>
      <c r="G135" s="2"/>
      <c r="H135" s="2"/>
      <c r="I135" s="2"/>
      <c r="J135" s="2"/>
      <c r="K135" s="2"/>
      <c r="L135" s="2"/>
      <c r="M135" s="105"/>
      <c r="N135" s="2"/>
      <c r="O135" s="2"/>
      <c r="P135" s="2"/>
      <c r="Q135" s="2"/>
      <c r="R135" s="2"/>
      <c r="S135" s="2"/>
      <c r="T135" s="2"/>
    </row>
    <row r="136" spans="1:20" x14ac:dyDescent="0.2">
      <c r="A136" s="106"/>
      <c r="B136" s="2"/>
      <c r="C136" s="2"/>
      <c r="D136" s="2"/>
      <c r="E136" s="2"/>
      <c r="F136" s="2"/>
      <c r="G136" s="2"/>
      <c r="H136" s="2"/>
      <c r="I136" s="2"/>
      <c r="J136" s="2"/>
      <c r="K136" s="2"/>
      <c r="L136" s="2"/>
      <c r="M136" s="105"/>
      <c r="N136" s="2"/>
      <c r="O136" s="2"/>
      <c r="P136" s="2"/>
      <c r="Q136" s="2"/>
      <c r="R136" s="2"/>
      <c r="S136" s="2"/>
      <c r="T136" s="2"/>
    </row>
    <row r="137" spans="1:20" x14ac:dyDescent="0.2">
      <c r="A137" s="106"/>
      <c r="B137" s="2"/>
      <c r="C137" s="2"/>
      <c r="D137" s="2"/>
      <c r="E137" s="2"/>
      <c r="F137" s="2"/>
      <c r="G137" s="2"/>
      <c r="H137" s="2"/>
      <c r="I137" s="2"/>
      <c r="J137" s="2"/>
      <c r="K137" s="2"/>
      <c r="L137" s="2"/>
      <c r="M137" s="105"/>
      <c r="N137" s="2"/>
      <c r="O137" s="2"/>
      <c r="P137" s="2"/>
      <c r="Q137" s="2"/>
      <c r="R137" s="2"/>
      <c r="S137" s="2"/>
      <c r="T137" s="2"/>
    </row>
    <row r="138" spans="1:20" x14ac:dyDescent="0.2">
      <c r="A138" s="106"/>
      <c r="B138" s="2"/>
      <c r="C138" s="2"/>
      <c r="D138" s="2"/>
      <c r="E138" s="2"/>
      <c r="F138" s="2"/>
      <c r="G138" s="2"/>
      <c r="H138" s="2"/>
      <c r="I138" s="2"/>
      <c r="J138" s="2"/>
      <c r="K138" s="2"/>
      <c r="L138" s="2"/>
      <c r="M138" s="105"/>
      <c r="N138" s="2"/>
      <c r="O138" s="2"/>
      <c r="P138" s="2"/>
      <c r="Q138" s="2"/>
      <c r="R138" s="2"/>
      <c r="S138" s="2"/>
      <c r="T138" s="2"/>
    </row>
    <row r="139" spans="1:20" x14ac:dyDescent="0.2">
      <c r="A139" s="106"/>
      <c r="B139" s="2"/>
      <c r="C139" s="2"/>
      <c r="D139" s="2"/>
      <c r="E139" s="2"/>
      <c r="F139" s="2"/>
      <c r="G139" s="2"/>
      <c r="H139" s="2"/>
      <c r="I139" s="2"/>
      <c r="J139" s="2"/>
      <c r="K139" s="2"/>
      <c r="L139" s="2"/>
      <c r="M139" s="105"/>
      <c r="N139" s="2"/>
      <c r="O139" s="2"/>
      <c r="P139" s="2"/>
      <c r="Q139" s="2"/>
      <c r="R139" s="2"/>
      <c r="S139" s="2"/>
      <c r="T139" s="2"/>
    </row>
    <row r="140" spans="1:20" x14ac:dyDescent="0.2">
      <c r="A140" s="106"/>
      <c r="B140" s="2"/>
      <c r="C140" s="2"/>
      <c r="D140" s="2"/>
      <c r="E140" s="2"/>
      <c r="F140" s="2"/>
      <c r="G140" s="2"/>
      <c r="H140" s="2"/>
      <c r="I140" s="2"/>
      <c r="J140" s="2"/>
      <c r="K140" s="2"/>
      <c r="L140" s="2"/>
      <c r="M140" s="105"/>
      <c r="N140" s="2"/>
      <c r="O140" s="2"/>
      <c r="P140" s="2"/>
      <c r="Q140" s="2"/>
      <c r="R140" s="2"/>
      <c r="S140" s="2"/>
      <c r="T140" s="2"/>
    </row>
    <row r="141" spans="1:20" x14ac:dyDescent="0.2">
      <c r="A141" s="106"/>
      <c r="B141" s="2"/>
      <c r="C141" s="2"/>
      <c r="D141" s="2"/>
      <c r="E141" s="2"/>
      <c r="F141" s="2"/>
      <c r="G141" s="2"/>
      <c r="H141" s="2"/>
      <c r="I141" s="2"/>
      <c r="J141" s="2"/>
      <c r="K141" s="2"/>
      <c r="L141" s="2"/>
      <c r="M141" s="105"/>
      <c r="N141" s="2"/>
      <c r="O141" s="2"/>
      <c r="P141" s="2"/>
      <c r="Q141" s="2"/>
      <c r="R141" s="2"/>
      <c r="S141" s="2"/>
      <c r="T141" s="2"/>
    </row>
    <row r="142" spans="1:20" x14ac:dyDescent="0.2">
      <c r="A142" s="106"/>
      <c r="B142" s="2"/>
      <c r="C142" s="2"/>
      <c r="D142" s="2"/>
      <c r="E142" s="2"/>
      <c r="F142" s="2"/>
      <c r="G142" s="2"/>
      <c r="H142" s="2"/>
      <c r="I142" s="2"/>
      <c r="J142" s="2"/>
      <c r="K142" s="2"/>
      <c r="L142" s="2"/>
      <c r="M142" s="105"/>
      <c r="N142" s="2"/>
      <c r="O142" s="2"/>
      <c r="P142" s="2"/>
      <c r="Q142" s="2"/>
      <c r="R142" s="2"/>
      <c r="S142" s="2"/>
      <c r="T142" s="2"/>
    </row>
    <row r="143" spans="1:20" x14ac:dyDescent="0.2">
      <c r="A143" s="106"/>
      <c r="B143" s="2"/>
      <c r="C143" s="2"/>
      <c r="D143" s="2"/>
      <c r="E143" s="2"/>
      <c r="F143" s="2"/>
      <c r="G143" s="2"/>
      <c r="H143" s="2"/>
      <c r="I143" s="2"/>
      <c r="J143" s="2"/>
      <c r="K143" s="2"/>
      <c r="L143" s="2"/>
      <c r="M143" s="105"/>
      <c r="N143" s="2"/>
      <c r="O143" s="2"/>
      <c r="P143" s="2"/>
      <c r="Q143" s="2"/>
      <c r="R143" s="2"/>
      <c r="S143" s="2"/>
      <c r="T143" s="2"/>
    </row>
    <row r="144" spans="1:20" x14ac:dyDescent="0.2">
      <c r="A144" s="106"/>
      <c r="B144" s="2"/>
      <c r="C144" s="2"/>
      <c r="D144" s="2"/>
      <c r="E144" s="2"/>
      <c r="F144" s="2"/>
      <c r="G144" s="2"/>
      <c r="H144" s="2"/>
      <c r="I144" s="2"/>
      <c r="J144" s="2"/>
      <c r="K144" s="2"/>
      <c r="L144" s="2"/>
      <c r="M144" s="105"/>
      <c r="N144" s="2"/>
      <c r="O144" s="2"/>
      <c r="P144" s="2"/>
      <c r="Q144" s="2"/>
      <c r="R144" s="2"/>
      <c r="S144" s="2"/>
      <c r="T144" s="2"/>
    </row>
    <row r="145" spans="1:20" x14ac:dyDescent="0.2">
      <c r="A145" s="106"/>
      <c r="B145" s="2"/>
      <c r="C145" s="2"/>
      <c r="D145" s="2"/>
      <c r="E145" s="2"/>
      <c r="F145" s="2"/>
      <c r="G145" s="2"/>
      <c r="H145" s="2"/>
      <c r="I145" s="2"/>
      <c r="J145" s="2"/>
      <c r="K145" s="2"/>
      <c r="L145" s="2"/>
      <c r="M145" s="105"/>
      <c r="N145" s="2"/>
      <c r="O145" s="2"/>
      <c r="P145" s="2"/>
      <c r="Q145" s="2"/>
      <c r="R145" s="2"/>
      <c r="S145" s="2"/>
      <c r="T145" s="2"/>
    </row>
    <row r="146" spans="1:20" x14ac:dyDescent="0.2">
      <c r="A146" s="106"/>
      <c r="B146" s="2"/>
      <c r="C146" s="2"/>
      <c r="D146" s="2"/>
      <c r="E146" s="2"/>
      <c r="F146" s="2"/>
      <c r="G146" s="2"/>
      <c r="H146" s="2"/>
      <c r="I146" s="2"/>
      <c r="J146" s="2"/>
      <c r="K146" s="2"/>
      <c r="L146" s="2"/>
      <c r="M146" s="105"/>
      <c r="N146" s="2"/>
      <c r="O146" s="2"/>
      <c r="P146" s="2"/>
      <c r="Q146" s="2"/>
      <c r="R146" s="2"/>
      <c r="S146" s="2"/>
      <c r="T146" s="2"/>
    </row>
    <row r="147" spans="1:20" x14ac:dyDescent="0.2">
      <c r="A147" s="106"/>
      <c r="B147" s="2"/>
      <c r="C147" s="2"/>
      <c r="D147" s="2"/>
      <c r="E147" s="2"/>
      <c r="F147" s="2"/>
      <c r="G147" s="2"/>
      <c r="H147" s="2"/>
      <c r="I147" s="2"/>
      <c r="J147" s="2"/>
      <c r="K147" s="2"/>
      <c r="L147" s="2"/>
      <c r="M147" s="105"/>
      <c r="N147" s="2"/>
      <c r="O147" s="2"/>
      <c r="P147" s="2"/>
      <c r="Q147" s="2"/>
      <c r="R147" s="2"/>
      <c r="S147" s="2"/>
      <c r="T147" s="2"/>
    </row>
    <row r="148" spans="1:20" x14ac:dyDescent="0.2">
      <c r="A148" s="106"/>
      <c r="B148" s="2"/>
      <c r="C148" s="2"/>
      <c r="D148" s="2"/>
      <c r="E148" s="2"/>
      <c r="F148" s="2"/>
      <c r="G148" s="2"/>
      <c r="H148" s="2"/>
      <c r="I148" s="2"/>
      <c r="J148" s="2"/>
      <c r="K148" s="2"/>
      <c r="L148" s="2"/>
      <c r="M148" s="105"/>
      <c r="N148" s="2"/>
      <c r="O148" s="2"/>
      <c r="P148" s="2"/>
      <c r="Q148" s="2"/>
      <c r="R148" s="2"/>
      <c r="S148" s="2"/>
      <c r="T148" s="2"/>
    </row>
    <row r="149" spans="1:20" x14ac:dyDescent="0.2">
      <c r="A149" s="106"/>
      <c r="B149" s="2"/>
      <c r="C149" s="2"/>
      <c r="D149" s="2"/>
      <c r="E149" s="2"/>
      <c r="F149" s="2"/>
      <c r="G149" s="2"/>
      <c r="H149" s="2"/>
      <c r="I149" s="2"/>
      <c r="J149" s="2"/>
      <c r="K149" s="2"/>
      <c r="L149" s="2"/>
      <c r="M149" s="105"/>
      <c r="N149" s="2"/>
      <c r="O149" s="2"/>
      <c r="P149" s="2"/>
      <c r="Q149" s="2"/>
      <c r="R149" s="2"/>
      <c r="S149" s="2"/>
      <c r="T149" s="2"/>
    </row>
    <row r="201" s="21" customFormat="1" x14ac:dyDescent="0.2"/>
    <row r="202" s="21" customFormat="1" x14ac:dyDescent="0.2"/>
    <row r="203" s="21" customFormat="1" x14ac:dyDescent="0.2"/>
    <row r="204" s="21" customFormat="1" x14ac:dyDescent="0.2"/>
    <row r="205" s="21" customFormat="1" x14ac:dyDescent="0.2"/>
    <row r="206" s="21" customFormat="1" x14ac:dyDescent="0.2"/>
    <row r="207" s="21" customFormat="1" x14ac:dyDescent="0.2"/>
    <row r="230" spans="1:19" x14ac:dyDescent="0.2">
      <c r="A230" s="22"/>
      <c r="B230" s="2"/>
      <c r="C230" s="2"/>
      <c r="D230" s="2"/>
      <c r="E230" s="2"/>
      <c r="F230" s="2"/>
      <c r="G230" s="2"/>
      <c r="H230" s="2"/>
      <c r="I230" s="2"/>
      <c r="J230" s="2"/>
      <c r="K230" s="2"/>
      <c r="L230" s="2"/>
      <c r="M230" s="2"/>
      <c r="N230" s="2"/>
      <c r="O230" s="2"/>
      <c r="P230" s="2"/>
      <c r="Q230" s="2"/>
      <c r="R230" s="2"/>
      <c r="S230" s="2"/>
    </row>
    <row r="231" spans="1:19" s="23" customFormat="1" x14ac:dyDescent="0.2">
      <c r="A231" s="21"/>
    </row>
    <row r="239" spans="1:19" s="23" customFormat="1" x14ac:dyDescent="0.2"/>
    <row r="240" spans="1:19" s="23" customFormat="1" x14ac:dyDescent="0.2">
      <c r="A240" s="21"/>
    </row>
    <row r="241" spans="1:8" s="23" customFormat="1" x14ac:dyDescent="0.2"/>
    <row r="242" spans="1:8" s="23" customFormat="1" x14ac:dyDescent="0.2"/>
    <row r="243" spans="1:8" s="23" customFormat="1" x14ac:dyDescent="0.2"/>
    <row r="244" spans="1:8" x14ac:dyDescent="0.2">
      <c r="A244" s="23"/>
      <c r="B244" s="23"/>
      <c r="C244" s="23"/>
      <c r="D244" s="23"/>
      <c r="E244" s="23"/>
      <c r="F244" s="23"/>
      <c r="G244" s="23"/>
      <c r="H244" s="23"/>
    </row>
    <row r="245" spans="1:8" x14ac:dyDescent="0.2">
      <c r="A245" s="23"/>
      <c r="B245" s="23"/>
      <c r="C245" s="23"/>
      <c r="D245" s="23"/>
      <c r="E245" s="23"/>
      <c r="F245" s="23"/>
      <c r="G245" s="23"/>
      <c r="H245" s="23"/>
    </row>
    <row r="246" spans="1:8" x14ac:dyDescent="0.2">
      <c r="A246" s="23"/>
      <c r="B246" s="23"/>
      <c r="C246" s="23"/>
      <c r="D246" s="23"/>
      <c r="E246" s="23"/>
      <c r="F246" s="23"/>
      <c r="G246" s="23"/>
      <c r="H246" s="23"/>
    </row>
    <row r="247" spans="1:8" x14ac:dyDescent="0.2">
      <c r="A247" s="23"/>
      <c r="B247" s="23"/>
      <c r="C247" s="23"/>
      <c r="D247" s="23"/>
      <c r="E247" s="23"/>
      <c r="F247" s="23"/>
      <c r="G247" s="23"/>
      <c r="H247" s="23"/>
    </row>
    <row r="248" spans="1:8" x14ac:dyDescent="0.2">
      <c r="A248" s="21"/>
      <c r="B248" s="23"/>
      <c r="C248" s="23"/>
      <c r="D248" s="23"/>
      <c r="E248" s="23"/>
      <c r="F248" s="23"/>
      <c r="G248" s="23"/>
      <c r="H248" s="23"/>
    </row>
    <row r="249" spans="1:8" x14ac:dyDescent="0.2">
      <c r="A249" s="23"/>
      <c r="B249" s="23"/>
      <c r="C249" s="23"/>
      <c r="D249" s="23"/>
      <c r="E249" s="23"/>
      <c r="F249" s="23"/>
      <c r="G249" s="23"/>
      <c r="H249" s="23"/>
    </row>
    <row r="250" spans="1:8" x14ac:dyDescent="0.2">
      <c r="A250" s="21"/>
      <c r="B250" s="23"/>
      <c r="C250" s="23"/>
      <c r="D250" s="23"/>
      <c r="E250" s="23"/>
      <c r="F250" s="23"/>
      <c r="G250" s="23"/>
      <c r="H250" s="23"/>
    </row>
    <row r="251" spans="1:8" x14ac:dyDescent="0.2">
      <c r="A251" s="21"/>
      <c r="B251" s="23"/>
      <c r="C251" s="23"/>
      <c r="D251" s="23"/>
      <c r="E251" s="23"/>
      <c r="F251" s="23"/>
      <c r="G251" s="23"/>
      <c r="H251" s="23"/>
    </row>
    <row r="252" spans="1:8" x14ac:dyDescent="0.2">
      <c r="A252" s="21"/>
      <c r="B252" s="23"/>
      <c r="C252" s="23"/>
      <c r="D252" s="23"/>
      <c r="E252" s="23"/>
      <c r="F252" s="23"/>
      <c r="G252" s="23"/>
      <c r="H252" s="23"/>
    </row>
  </sheetData>
  <sheetProtection password="DA8F" sheet="1" selectLockedCells="1"/>
  <mergeCells count="62">
    <mergeCell ref="A21:B22"/>
    <mergeCell ref="J23:O23"/>
    <mergeCell ref="F23:I23"/>
    <mergeCell ref="Q20:AD20"/>
    <mergeCell ref="R22:U22"/>
    <mergeCell ref="C22:H22"/>
    <mergeCell ref="C21:H21"/>
    <mergeCell ref="V21:Y21"/>
    <mergeCell ref="V22:Y22"/>
    <mergeCell ref="Z21:AD21"/>
    <mergeCell ref="A19:D19"/>
    <mergeCell ref="A20:D20"/>
    <mergeCell ref="E20:H20"/>
    <mergeCell ref="I20:P20"/>
    <mergeCell ref="E19:H19"/>
    <mergeCell ref="I19:P19"/>
    <mergeCell ref="H25:X25"/>
    <mergeCell ref="A2:AD2"/>
    <mergeCell ref="A3:AD3"/>
    <mergeCell ref="A4:AD4"/>
    <mergeCell ref="B5:AD5"/>
    <mergeCell ref="A16:D16"/>
    <mergeCell ref="E15:G15"/>
    <mergeCell ref="AC22:AD22"/>
    <mergeCell ref="B10:AD10"/>
    <mergeCell ref="O16:S16"/>
    <mergeCell ref="E16:G16"/>
    <mergeCell ref="H15:K15"/>
    <mergeCell ref="B9:AD9"/>
    <mergeCell ref="A17:I17"/>
    <mergeCell ref="A18:I18"/>
    <mergeCell ref="J17:M17"/>
    <mergeCell ref="AP4:AX4"/>
    <mergeCell ref="B11:AD11"/>
    <mergeCell ref="B6:AD6"/>
    <mergeCell ref="B7:AD7"/>
    <mergeCell ref="AB17:AD17"/>
    <mergeCell ref="B8:AD8"/>
    <mergeCell ref="H16:K16"/>
    <mergeCell ref="A12:AD12"/>
    <mergeCell ref="A15:D15"/>
    <mergeCell ref="O15:S15"/>
    <mergeCell ref="N17:R17"/>
    <mergeCell ref="S17:W17"/>
    <mergeCell ref="X17:AA17"/>
    <mergeCell ref="L15:N15"/>
    <mergeCell ref="L16:N16"/>
    <mergeCell ref="Z22:AB22"/>
    <mergeCell ref="Q19:AD19"/>
    <mergeCell ref="R21:U21"/>
    <mergeCell ref="N22:Q22"/>
    <mergeCell ref="N21:Q21"/>
    <mergeCell ref="AB18:AD18"/>
    <mergeCell ref="N18:R18"/>
    <mergeCell ref="S18:W18"/>
    <mergeCell ref="X18:AA18"/>
    <mergeCell ref="J18:M18"/>
    <mergeCell ref="T13:AD14"/>
    <mergeCell ref="AA15:AD15"/>
    <mergeCell ref="AA16:AD16"/>
    <mergeCell ref="T15:Z15"/>
    <mergeCell ref="T16:Z16"/>
  </mergeCells>
  <phoneticPr fontId="8" type="noConversion"/>
  <conditionalFormatting sqref="T16:Z16">
    <cfRule type="expression" dxfId="59" priority="1" stopIfTrue="1">
      <formula>$T$13&lt;&gt;""</formula>
    </cfRule>
  </conditionalFormatting>
  <dataValidations xWindow="675" yWindow="469" count="14">
    <dataValidation allowBlank="1" showErrorMessage="1" prompt="Der Wohnort des Dienstreisenden ist nicht der Ort, an dem seine Familie, sondern der Ort, an dem er selbst wohnt und von dem aus er arbeitstäglich zur Dienststätte pendelt." sqref="Q20:AD20"/>
    <dataValidation type="list" allowBlank="1" showInputMessage="1" showErrorMessage="1" sqref="R22">
      <formula1>"2. Klasse,1. Klasse, 1. Klasse - triftiger Grund gem. Nr. 8.10 SchwbRL M-V"</formula1>
    </dataValidation>
    <dataValidation type="list" allowBlank="1" showInputMessage="1" showErrorMessage="1" sqref="C22">
      <formula1>Bahncardart</formula1>
    </dataValidation>
    <dataValidation type="list" allowBlank="1" showInputMessage="1" showErrorMessage="1" sqref="E16">
      <formula1>"Professor,Dr.,Prof. Dr."</formula1>
    </dataValidation>
    <dataValidation type="list" allowBlank="1" showInputMessage="1" showErrorMessage="1" sqref="A16">
      <formula1>"Frau,Herr"</formula1>
    </dataValidation>
    <dataValidation type="list" allowBlank="1" showInputMessage="1" showErrorMessage="1" sqref="Z22">
      <formula1>"Fenster,Gang"</formula1>
    </dataValidation>
    <dataValidation type="list" allowBlank="1" showInputMessage="1" showErrorMessage="1" sqref="A18:I18">
      <formula1>Behörden</formula1>
    </dataValidation>
    <dataValidation type="list" allowBlank="1" showInputMessage="1" showErrorMessage="1" sqref="S18:W18">
      <formula1>Bereiche</formula1>
    </dataValidation>
    <dataValidation allowBlank="1" showInputMessage="1" showErrorMessage="1" promptTitle="Personalnummer" prompt="Es ist erforderlich, dass Sie hier Ihre Personalnummer eingeben." sqref="AB18:AD18"/>
    <dataValidation type="list" allowBlank="1" showInputMessage="1" showErrorMessage="1" sqref="V22:Y22">
      <formula1>"Abteil,Großraum,Tisch"</formula1>
    </dataValidation>
    <dataValidation type="list" allowBlank="1" showInputMessage="1" showErrorMessage="1" sqref="AC22:AD22">
      <formula1>"Ruhezone,Handybereich"</formula1>
    </dataValidation>
    <dataValidation allowBlank="1" showInputMessage="1" showErrorMessage="1" promptTitle="Erfassungsformat IBAN " prompt="Bitte nach jeder 4. Stelle ein Leerzeichen einfügen." sqref="T16"/>
    <dataValidation allowBlank="1" showInputMessage="1" showErrorMessage="1" prompt="Für die Berufsschullehrer ist dieses Feld kein Pflichtfeld." sqref="O16:S16"/>
    <dataValidation allowBlank="1" showInputMessage="1" showErrorMessage="1" promptTitle="Berufsschullehrer:" prompt="Bitte geben Sie Ihre Stammschule an!" sqref="X18:AA18"/>
  </dataValidations>
  <pageMargins left="0.78740157499999996" right="0.78740157499999996" top="0.984251969" bottom="0.984251969" header="0.4921259845" footer="0.4921259845"/>
  <pageSetup paperSize="9" scale="81" orientation="landscape" blackAndWhite="1"/>
  <headerFooter alignWithMargins="0"/>
  <colBreaks count="1" manualBreakCount="1">
    <brk id="30" max="23"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Z60"/>
  <sheetViews>
    <sheetView showGridLines="0" showZeros="0" zoomScale="130" zoomScaleNormal="130" workbookViewId="0">
      <selection activeCell="B16" sqref="B16"/>
    </sheetView>
  </sheetViews>
  <sheetFormatPr baseColWidth="10" defaultColWidth="11.28515625" defaultRowHeight="12.75" x14ac:dyDescent="0.2"/>
  <cols>
    <col min="1" max="1" width="21.85546875" style="240" customWidth="1"/>
    <col min="2" max="3" width="6.7109375" style="240" customWidth="1"/>
    <col min="4" max="4" width="6.140625" style="240" customWidth="1"/>
    <col min="5" max="5" width="5.28515625" style="240" customWidth="1"/>
    <col min="6" max="6" width="8.28515625" style="240" customWidth="1"/>
    <col min="7" max="7" width="10.7109375" style="240" customWidth="1"/>
    <col min="8" max="8" width="10.28515625" style="240" customWidth="1"/>
    <col min="9" max="9" width="5.85546875" style="240" customWidth="1"/>
    <col min="10" max="11" width="5" style="240" customWidth="1"/>
    <col min="12" max="12" width="4.140625" style="240" customWidth="1"/>
    <col min="13" max="13" width="8.28515625" style="240" customWidth="1"/>
    <col min="14" max="20" width="4.7109375" style="240" customWidth="1"/>
    <col min="21" max="16384" width="11.28515625" style="240"/>
  </cols>
  <sheetData>
    <row r="1" spans="1:26" s="216" customFormat="1" ht="73.5" customHeight="1" thickBot="1" x14ac:dyDescent="0.25">
      <c r="A1" s="1465" t="s">
        <v>99</v>
      </c>
      <c r="B1" s="1466"/>
      <c r="C1" s="1466"/>
      <c r="D1" s="1466"/>
      <c r="E1" s="1466"/>
      <c r="F1" s="1466"/>
      <c r="G1" s="1466"/>
      <c r="H1" s="1466"/>
      <c r="I1" s="1466"/>
      <c r="J1" s="1466"/>
      <c r="K1" s="1466"/>
      <c r="L1" s="1466"/>
      <c r="M1" s="1467"/>
      <c r="N1" s="297"/>
      <c r="O1" s="298"/>
      <c r="P1" s="298"/>
      <c r="Q1" s="298"/>
    </row>
    <row r="2" spans="1:26" s="216" customFormat="1" ht="33.75" x14ac:dyDescent="0.5">
      <c r="A2" s="320" t="s">
        <v>254</v>
      </c>
      <c r="B2" s="1468" t="s">
        <v>273</v>
      </c>
      <c r="C2" s="1468"/>
      <c r="D2" s="1468"/>
      <c r="E2" s="1468"/>
      <c r="F2" s="321">
        <f>IF(B29="ja",2,1)</f>
        <v>1</v>
      </c>
      <c r="G2" s="322"/>
      <c r="H2" s="322"/>
      <c r="I2" s="322"/>
      <c r="J2" s="323"/>
      <c r="K2" s="323"/>
      <c r="L2" s="323"/>
      <c r="M2" s="324"/>
      <c r="N2" s="1008"/>
      <c r="O2" s="1008"/>
      <c r="P2" s="299"/>
      <c r="Q2" s="299"/>
      <c r="R2" s="332"/>
      <c r="S2" s="299"/>
      <c r="T2" s="334"/>
      <c r="U2" s="334"/>
      <c r="V2" s="334"/>
      <c r="W2" s="334"/>
      <c r="X2" s="334"/>
      <c r="Y2" s="334"/>
      <c r="Z2" s="334"/>
    </row>
    <row r="3" spans="1:26" s="216" customFormat="1" x14ac:dyDescent="0.2">
      <c r="A3" s="318" t="s">
        <v>255</v>
      </c>
      <c r="B3" s="316"/>
      <c r="C3" s="316"/>
      <c r="D3" s="316"/>
      <c r="E3" s="316"/>
      <c r="F3" s="316"/>
      <c r="G3" s="316"/>
      <c r="H3" s="316"/>
      <c r="I3" s="316"/>
      <c r="J3" s="312"/>
      <c r="K3" s="312"/>
      <c r="L3" s="312"/>
      <c r="M3" s="317"/>
      <c r="N3" s="235"/>
    </row>
    <row r="4" spans="1:26" s="216" customFormat="1" ht="3.75" customHeight="1" x14ac:dyDescent="0.2">
      <c r="A4" s="318"/>
      <c r="B4" s="316"/>
      <c r="C4" s="316"/>
      <c r="D4" s="316"/>
      <c r="E4" s="316"/>
      <c r="F4" s="316"/>
      <c r="G4" s="316"/>
      <c r="H4" s="316"/>
      <c r="I4" s="316"/>
      <c r="J4" s="312"/>
      <c r="K4" s="312"/>
      <c r="L4" s="312"/>
      <c r="M4" s="317"/>
      <c r="N4" s="235"/>
    </row>
    <row r="5" spans="1:26" s="236" customFormat="1" ht="15" x14ac:dyDescent="0.2">
      <c r="A5" s="471" t="s">
        <v>256</v>
      </c>
      <c r="B5" s="472" t="s">
        <v>423</v>
      </c>
      <c r="C5" s="476"/>
      <c r="D5" s="473"/>
      <c r="E5" s="473"/>
      <c r="F5" s="473"/>
      <c r="G5" s="473"/>
      <c r="H5" s="473"/>
      <c r="I5" s="473"/>
      <c r="J5" s="473"/>
      <c r="K5" s="473"/>
      <c r="L5" s="473"/>
      <c r="M5" s="474"/>
      <c r="N5" s="1469" t="s">
        <v>321</v>
      </c>
      <c r="O5" s="1470"/>
      <c r="P5" s="1470"/>
      <c r="Q5" s="1470"/>
      <c r="R5" s="1262" t="str">
        <f>Personenstammblatt!J23</f>
        <v>Januar 2021</v>
      </c>
      <c r="S5" s="1262"/>
      <c r="T5" s="1262"/>
      <c r="U5" s="1262"/>
      <c r="V5" s="334"/>
      <c r="W5" s="334"/>
      <c r="X5" s="334"/>
      <c r="Y5" s="334"/>
      <c r="Z5" s="334"/>
    </row>
    <row r="6" spans="1:26" s="236" customFormat="1" ht="15.75" x14ac:dyDescent="0.25">
      <c r="A6" s="475" t="s">
        <v>258</v>
      </c>
      <c r="B6" s="472" t="s">
        <v>424</v>
      </c>
      <c r="C6" s="476"/>
      <c r="D6" s="470"/>
      <c r="E6" s="473" t="s">
        <v>274</v>
      </c>
      <c r="F6" s="470"/>
      <c r="G6" s="472" t="s">
        <v>425</v>
      </c>
      <c r="H6" s="470"/>
      <c r="I6" s="470"/>
      <c r="J6" s="470"/>
      <c r="K6" s="243"/>
      <c r="L6" s="243"/>
      <c r="M6" s="319"/>
      <c r="N6" s="237"/>
    </row>
    <row r="7" spans="1:26" s="236" customFormat="1" ht="15.75" x14ac:dyDescent="0.25">
      <c r="A7" s="294" t="s">
        <v>374</v>
      </c>
      <c r="B7" s="472" t="s">
        <v>375</v>
      </c>
      <c r="C7" s="476"/>
      <c r="D7" s="293"/>
      <c r="E7" s="362"/>
      <c r="F7" s="293"/>
      <c r="G7" s="309"/>
      <c r="H7" s="309"/>
      <c r="I7" s="293"/>
      <c r="J7" s="293"/>
      <c r="K7" s="243"/>
      <c r="L7" s="243"/>
      <c r="M7" s="319"/>
      <c r="N7" s="237"/>
    </row>
    <row r="8" spans="1:26" s="216" customFormat="1" ht="15.75" customHeight="1" thickBot="1" x14ac:dyDescent="0.25">
      <c r="A8" s="310" t="s">
        <v>275</v>
      </c>
      <c r="B8" s="311"/>
      <c r="C8" s="311"/>
      <c r="D8" s="312"/>
      <c r="E8" s="312"/>
      <c r="F8" s="312"/>
      <c r="G8" s="1451"/>
      <c r="H8" s="1451"/>
      <c r="I8" s="1452"/>
      <c r="J8" s="1452"/>
      <c r="K8" s="1453"/>
      <c r="L8" s="1453"/>
      <c r="M8" s="1454"/>
      <c r="N8" s="235"/>
    </row>
    <row r="9" spans="1:26" s="235" customFormat="1" ht="30.4" customHeight="1" thickBot="1" x14ac:dyDescent="0.25">
      <c r="A9" s="1471" t="s">
        <v>311</v>
      </c>
      <c r="B9" s="1472"/>
      <c r="C9" s="1472"/>
      <c r="D9" s="1472"/>
      <c r="E9" s="1472"/>
      <c r="F9" s="1472"/>
      <c r="G9" s="1472"/>
      <c r="H9" s="1472"/>
      <c r="I9" s="1472"/>
      <c r="J9" s="1472"/>
      <c r="K9" s="1472"/>
      <c r="L9" s="1472"/>
      <c r="M9" s="1473"/>
    </row>
    <row r="10" spans="1:26" s="239" customFormat="1" ht="3.4" customHeight="1" x14ac:dyDescent="0.2">
      <c r="A10" s="1474"/>
      <c r="B10" s="1475"/>
      <c r="C10" s="1475"/>
      <c r="D10" s="1475"/>
      <c r="E10" s="1475"/>
      <c r="F10" s="1475"/>
      <c r="G10" s="1475"/>
      <c r="H10" s="1475"/>
      <c r="I10" s="1475"/>
      <c r="J10" s="1475"/>
      <c r="K10" s="1475"/>
      <c r="L10" s="1475"/>
      <c r="M10" s="1476"/>
      <c r="N10" s="238"/>
    </row>
    <row r="11" spans="1:26" ht="15.75" customHeight="1" x14ac:dyDescent="0.2">
      <c r="A11" s="244" t="s">
        <v>276</v>
      </c>
      <c r="B11" s="245"/>
      <c r="C11" s="245"/>
      <c r="D11" s="245"/>
      <c r="E11" s="245"/>
      <c r="F11" s="245"/>
      <c r="G11" s="245"/>
      <c r="H11" s="1455"/>
      <c r="I11" s="1455"/>
      <c r="J11" s="1455"/>
      <c r="K11" s="1455"/>
      <c r="L11" s="1455"/>
      <c r="M11" s="1456"/>
      <c r="P11" s="233"/>
    </row>
    <row r="12" spans="1:26" ht="26.65" customHeight="1" x14ac:dyDescent="0.2">
      <c r="A12" s="1457" t="s">
        <v>29</v>
      </c>
      <c r="B12" s="1458"/>
      <c r="C12" s="1458"/>
      <c r="D12" s="1458"/>
      <c r="E12" s="1458"/>
      <c r="F12" s="1458"/>
      <c r="G12" s="1458"/>
      <c r="H12" s="1458"/>
      <c r="I12" s="1458"/>
      <c r="J12" s="1458"/>
      <c r="K12" s="1458"/>
      <c r="L12" s="1458"/>
      <c r="M12" s="1459"/>
      <c r="O12" s="1460" t="s">
        <v>428</v>
      </c>
      <c r="P12" s="1460"/>
      <c r="Q12" s="1460"/>
      <c r="R12" s="1460"/>
      <c r="S12" s="1460"/>
      <c r="T12" s="1460"/>
      <c r="U12" s="1460"/>
      <c r="V12" s="1460"/>
      <c r="W12" s="1460"/>
    </row>
    <row r="13" spans="1:26" ht="12.75" customHeight="1" x14ac:dyDescent="0.2">
      <c r="A13" s="246" t="s">
        <v>109</v>
      </c>
      <c r="B13" s="1461">
        <f>Personenstammblatt!A16</f>
        <v>0</v>
      </c>
      <c r="C13" s="1461"/>
      <c r="D13" s="1461"/>
      <c r="E13" s="1461"/>
      <c r="F13" s="1462" t="s">
        <v>110</v>
      </c>
      <c r="G13" s="1462"/>
      <c r="H13" s="1461">
        <f>Personenstammblatt!E16</f>
        <v>0</v>
      </c>
      <c r="I13" s="1461"/>
      <c r="J13" s="1461"/>
      <c r="K13" s="1463"/>
      <c r="L13" s="1463"/>
      <c r="M13" s="1464"/>
      <c r="O13" s="1460"/>
      <c r="P13" s="1460"/>
      <c r="Q13" s="1460"/>
      <c r="R13" s="1460"/>
      <c r="S13" s="1460"/>
      <c r="T13" s="1460"/>
      <c r="U13" s="1460"/>
      <c r="V13" s="1460"/>
      <c r="W13" s="1460"/>
    </row>
    <row r="14" spans="1:26" ht="12.75" customHeight="1" x14ac:dyDescent="0.2">
      <c r="A14" s="247" t="s">
        <v>175</v>
      </c>
      <c r="B14" s="1432">
        <f>Personenstammblatt!J18</f>
        <v>0</v>
      </c>
      <c r="C14" s="1432"/>
      <c r="D14" s="1432"/>
      <c r="E14" s="1432"/>
      <c r="F14" s="1432"/>
      <c r="G14" s="1433"/>
      <c r="H14" s="1434" t="s">
        <v>180</v>
      </c>
      <c r="I14" s="1436">
        <f>Personenstammblatt!E20</f>
        <v>0</v>
      </c>
      <c r="J14" s="1437"/>
      <c r="K14" s="1437"/>
      <c r="L14" s="1437"/>
      <c r="M14" s="1438"/>
      <c r="O14" s="1460"/>
      <c r="P14" s="1460"/>
      <c r="Q14" s="1460"/>
      <c r="R14" s="1460"/>
      <c r="S14" s="1460"/>
      <c r="T14" s="1460"/>
      <c r="U14" s="1460"/>
      <c r="V14" s="1460"/>
      <c r="W14" s="1460"/>
    </row>
    <row r="15" spans="1:26" x14ac:dyDescent="0.2">
      <c r="A15" s="246" t="s">
        <v>176</v>
      </c>
      <c r="B15" s="1442">
        <f>Personenstammblatt!N18</f>
        <v>0</v>
      </c>
      <c r="C15" s="1443"/>
      <c r="D15" s="1443"/>
      <c r="E15" s="1443"/>
      <c r="F15" s="1443"/>
      <c r="G15" s="1444"/>
      <c r="H15" s="1435"/>
      <c r="I15" s="1439"/>
      <c r="J15" s="1440"/>
      <c r="K15" s="1440"/>
      <c r="L15" s="1440"/>
      <c r="M15" s="1441"/>
      <c r="O15" s="233"/>
    </row>
    <row r="16" spans="1:26" ht="26.65" customHeight="1" x14ac:dyDescent="0.2">
      <c r="A16" s="248" t="s">
        <v>260</v>
      </c>
      <c r="B16" s="363"/>
      <c r="C16" s="1445" t="str">
        <f>IF(B16="ja",Personenstammblatt!Q20,"")</f>
        <v/>
      </c>
      <c r="D16" s="1446"/>
      <c r="E16" s="1446"/>
      <c r="F16" s="1446"/>
      <c r="G16" s="1446"/>
      <c r="H16" s="1446"/>
      <c r="I16" s="1446"/>
      <c r="J16" s="1446"/>
      <c r="K16" s="1446"/>
      <c r="L16" s="1446"/>
      <c r="M16" s="1447"/>
    </row>
    <row r="17" spans="1:17" ht="12.75" customHeight="1" x14ac:dyDescent="0.2">
      <c r="A17" s="249" t="s">
        <v>179</v>
      </c>
      <c r="B17" s="1448">
        <f>Personenstammblatt!A20</f>
        <v>0</v>
      </c>
      <c r="C17" s="1449"/>
      <c r="D17" s="1449"/>
      <c r="E17" s="1449"/>
      <c r="F17" s="1449"/>
      <c r="G17" s="1449"/>
      <c r="H17" s="1449"/>
      <c r="I17" s="1449"/>
      <c r="J17" s="1449"/>
      <c r="K17" s="1449"/>
      <c r="L17" s="1449"/>
      <c r="M17" s="1450"/>
    </row>
    <row r="18" spans="1:17" x14ac:dyDescent="0.2">
      <c r="A18" s="249" t="s">
        <v>294</v>
      </c>
      <c r="B18" s="1419">
        <f>Personenstammblatt!I20</f>
        <v>0</v>
      </c>
      <c r="C18" s="1420"/>
      <c r="D18" s="1420"/>
      <c r="E18" s="1420"/>
      <c r="F18" s="1420"/>
      <c r="G18" s="1420"/>
      <c r="H18" s="1420"/>
      <c r="I18" s="1420"/>
      <c r="J18" s="1420"/>
      <c r="K18" s="1420"/>
      <c r="L18" s="1420"/>
      <c r="M18" s="1421"/>
    </row>
    <row r="19" spans="1:17" ht="12.75" customHeight="1" x14ac:dyDescent="0.2">
      <c r="A19" s="339" t="s">
        <v>323</v>
      </c>
      <c r="B19" s="1422" t="str">
        <f>CONCATENATE(LEFT(Personenstammblatt!AE1,8)," / ",Personenstammblatt!AB18)</f>
        <v xml:space="preserve"> / </v>
      </c>
      <c r="C19" s="1423"/>
      <c r="D19" s="1423"/>
      <c r="E19" s="1423"/>
      <c r="F19" s="1423"/>
      <c r="G19" s="1423"/>
      <c r="H19" s="1423"/>
      <c r="I19" s="1423"/>
      <c r="J19" s="1423"/>
      <c r="K19" s="1423"/>
      <c r="L19" s="1423"/>
      <c r="M19" s="1424"/>
    </row>
    <row r="20" spans="1:17" ht="21.4" customHeight="1" x14ac:dyDescent="0.2">
      <c r="A20" s="349" t="s">
        <v>334</v>
      </c>
      <c r="B20" s="340"/>
      <c r="C20" s="340"/>
      <c r="D20" s="340"/>
      <c r="E20" s="341"/>
      <c r="F20" s="340" t="s">
        <v>336</v>
      </c>
      <c r="G20" s="340"/>
      <c r="H20" s="343"/>
      <c r="I20" s="343"/>
      <c r="J20" s="343"/>
      <c r="K20" s="343"/>
      <c r="L20" s="343"/>
      <c r="M20" s="350"/>
    </row>
    <row r="21" spans="1:17" ht="12.75" customHeight="1" x14ac:dyDescent="0.2">
      <c r="A21" s="351" t="s">
        <v>277</v>
      </c>
      <c r="B21" s="1425">
        <f>Personenstammblatt!C22</f>
        <v>0</v>
      </c>
      <c r="C21" s="1425"/>
      <c r="D21" s="1425"/>
      <c r="E21" s="1426"/>
      <c r="F21" s="1427" t="s">
        <v>337</v>
      </c>
      <c r="G21" s="1428"/>
      <c r="H21" s="1429">
        <f>Personenstammblatt!R22</f>
        <v>0</v>
      </c>
      <c r="I21" s="1430"/>
      <c r="J21" s="1430"/>
      <c r="K21" s="1430"/>
      <c r="L21" s="1430"/>
      <c r="M21" s="1431"/>
      <c r="N21" s="342"/>
      <c r="O21" s="342"/>
      <c r="P21" s="342"/>
      <c r="Q21" s="342"/>
    </row>
    <row r="22" spans="1:17" ht="12.75" customHeight="1" x14ac:dyDescent="0.2">
      <c r="A22" s="352" t="s">
        <v>295</v>
      </c>
      <c r="B22" s="1409">
        <f>Personenstammblatt!N22</f>
        <v>0</v>
      </c>
      <c r="C22" s="1409"/>
      <c r="D22" s="1409"/>
      <c r="E22" s="1410"/>
      <c r="F22" s="1427" t="s">
        <v>338</v>
      </c>
      <c r="G22" s="1428"/>
      <c r="H22" s="1413">
        <f>Personenstammblatt!V22</f>
        <v>0</v>
      </c>
      <c r="I22" s="1414"/>
      <c r="J22" s="1414"/>
      <c r="K22" s="1414"/>
      <c r="L22" s="1414"/>
      <c r="M22" s="1415"/>
      <c r="N22" s="342"/>
      <c r="O22" s="342"/>
      <c r="P22" s="342"/>
      <c r="Q22" s="342"/>
    </row>
    <row r="23" spans="1:17" ht="12.75" customHeight="1" x14ac:dyDescent="0.2">
      <c r="A23" s="353"/>
      <c r="B23" s="1409"/>
      <c r="C23" s="1409"/>
      <c r="D23" s="1409"/>
      <c r="E23" s="1410"/>
      <c r="F23" s="1411" t="s">
        <v>335</v>
      </c>
      <c r="G23" s="1412"/>
      <c r="H23" s="445">
        <f>Personenstammblatt!Z22</f>
        <v>0</v>
      </c>
      <c r="I23" s="446">
        <f>Personenstammblatt!AC22</f>
        <v>0</v>
      </c>
      <c r="J23" s="446"/>
      <c r="K23" s="446"/>
      <c r="L23" s="447"/>
      <c r="M23" s="448"/>
      <c r="N23" s="342"/>
      <c r="O23" s="342"/>
      <c r="P23" s="342"/>
      <c r="Q23" s="342"/>
    </row>
    <row r="24" spans="1:17" ht="21.4" customHeight="1" x14ac:dyDescent="0.2">
      <c r="A24" s="1416" t="s">
        <v>278</v>
      </c>
      <c r="B24" s="1417"/>
      <c r="C24" s="1417"/>
      <c r="D24" s="1417"/>
      <c r="E24" s="1417"/>
      <c r="F24" s="1417"/>
      <c r="G24" s="1417"/>
      <c r="H24" s="1417"/>
      <c r="I24" s="1417"/>
      <c r="J24" s="1417"/>
      <c r="K24" s="1417"/>
      <c r="L24" s="1417"/>
      <c r="M24" s="1418"/>
    </row>
    <row r="25" spans="1:17" ht="12.75" customHeight="1" x14ac:dyDescent="0.2">
      <c r="A25" s="354" t="s">
        <v>189</v>
      </c>
      <c r="B25" s="1388"/>
      <c r="C25" s="1388"/>
      <c r="D25" s="1388"/>
      <c r="E25" s="1388"/>
      <c r="F25" s="449"/>
      <c r="G25" s="449"/>
      <c r="H25" s="449"/>
      <c r="I25" s="450"/>
      <c r="J25" s="450"/>
      <c r="K25" s="450"/>
      <c r="L25" s="450"/>
      <c r="M25" s="451"/>
    </row>
    <row r="26" spans="1:17" ht="12.75" customHeight="1" x14ac:dyDescent="0.2">
      <c r="A26" s="355" t="s">
        <v>279</v>
      </c>
      <c r="B26" s="1388"/>
      <c r="C26" s="1388"/>
      <c r="D26" s="1388"/>
      <c r="E26" s="1388"/>
      <c r="F26" s="452"/>
      <c r="G26" s="452"/>
      <c r="H26" s="453"/>
      <c r="I26" s="454"/>
      <c r="J26" s="454"/>
      <c r="K26" s="455"/>
      <c r="L26" s="455"/>
      <c r="M26" s="456"/>
    </row>
    <row r="27" spans="1:17" ht="12.75" customHeight="1" x14ac:dyDescent="0.2">
      <c r="A27" s="355" t="s">
        <v>190</v>
      </c>
      <c r="B27" s="1388"/>
      <c r="C27" s="1388"/>
      <c r="D27" s="1388"/>
      <c r="E27" s="1388"/>
      <c r="F27" s="452"/>
      <c r="G27" s="452"/>
      <c r="H27" s="457"/>
      <c r="I27" s="458"/>
      <c r="J27" s="458"/>
      <c r="K27" s="458"/>
      <c r="L27" s="458"/>
      <c r="M27" s="459"/>
    </row>
    <row r="28" spans="1:17" s="233" customFormat="1" ht="21.4" customHeight="1" x14ac:dyDescent="0.2">
      <c r="A28" s="1389" t="s">
        <v>339</v>
      </c>
      <c r="B28" s="1390"/>
      <c r="C28" s="1390"/>
      <c r="D28" s="1390"/>
      <c r="E28" s="1390"/>
      <c r="F28" s="1390"/>
      <c r="G28" s="1390"/>
      <c r="H28" s="1390"/>
      <c r="I28" s="1390"/>
      <c r="J28" s="1390"/>
      <c r="K28" s="1390"/>
      <c r="L28" s="1390"/>
      <c r="M28" s="1391"/>
    </row>
    <row r="29" spans="1:17" ht="12.4" customHeight="1" x14ac:dyDescent="0.2">
      <c r="A29" s="1392" t="s">
        <v>14</v>
      </c>
      <c r="B29" s="1395"/>
      <c r="C29" s="1398" t="str">
        <f>IF(B29="ja","gem. Vordruck: Buchung von Reiseleistungen für weitere Mitreisende","")</f>
        <v/>
      </c>
      <c r="D29" s="1399"/>
      <c r="E29" s="1399"/>
      <c r="F29" s="1399"/>
      <c r="G29" s="1399"/>
      <c r="H29" s="1399"/>
      <c r="I29" s="347"/>
      <c r="J29" s="347"/>
      <c r="K29" s="347"/>
      <c r="L29" s="347"/>
      <c r="M29" s="356"/>
    </row>
    <row r="30" spans="1:17" ht="12.4" customHeight="1" x14ac:dyDescent="0.2">
      <c r="A30" s="1393"/>
      <c r="B30" s="1396"/>
      <c r="C30" s="1400"/>
      <c r="D30" s="1401"/>
      <c r="E30" s="1401"/>
      <c r="F30" s="1401"/>
      <c r="G30" s="1401"/>
      <c r="H30" s="1401"/>
      <c r="I30" s="344"/>
      <c r="J30" s="344"/>
      <c r="K30" s="344"/>
      <c r="L30" s="344"/>
      <c r="M30" s="357"/>
    </row>
    <row r="31" spans="1:17" ht="12.4" customHeight="1" x14ac:dyDescent="0.2">
      <c r="A31" s="1394"/>
      <c r="B31" s="1397"/>
      <c r="C31" s="1402"/>
      <c r="D31" s="1403"/>
      <c r="E31" s="1403"/>
      <c r="F31" s="1403"/>
      <c r="G31" s="1403"/>
      <c r="H31" s="1403"/>
      <c r="I31" s="348"/>
      <c r="J31" s="348"/>
      <c r="K31" s="348"/>
      <c r="L31" s="348"/>
      <c r="M31" s="358"/>
    </row>
    <row r="32" spans="1:17" ht="18.75" customHeight="1" thickBot="1" x14ac:dyDescent="0.25">
      <c r="A32" s="345" t="s">
        <v>280</v>
      </c>
      <c r="B32" s="346"/>
      <c r="C32" s="346"/>
      <c r="D32" s="1404" t="s">
        <v>15</v>
      </c>
      <c r="E32" s="1404"/>
      <c r="F32" s="1404"/>
      <c r="G32" s="1404"/>
      <c r="H32" s="1405"/>
      <c r="I32" s="1406"/>
      <c r="J32" s="1407"/>
      <c r="K32" s="1407"/>
      <c r="L32" s="1407"/>
      <c r="M32" s="1408"/>
    </row>
    <row r="33" spans="1:13" s="241" customFormat="1" ht="13.9" customHeight="1" x14ac:dyDescent="0.2">
      <c r="A33" s="1376"/>
      <c r="B33" s="1378" t="s">
        <v>272</v>
      </c>
      <c r="C33" s="1378"/>
      <c r="D33" s="1378"/>
      <c r="E33" s="1378"/>
      <c r="F33" s="1378"/>
      <c r="G33" s="1380" t="s">
        <v>16</v>
      </c>
      <c r="H33" s="1380"/>
      <c r="I33" s="1381" t="s">
        <v>17</v>
      </c>
      <c r="J33" s="1382"/>
      <c r="K33" s="1382"/>
      <c r="L33" s="1382"/>
      <c r="M33" s="1383"/>
    </row>
    <row r="34" spans="1:13" s="241" customFormat="1" ht="13.9" customHeight="1" thickBot="1" x14ac:dyDescent="0.25">
      <c r="A34" s="1377"/>
      <c r="B34" s="1379"/>
      <c r="C34" s="1379"/>
      <c r="D34" s="1379"/>
      <c r="E34" s="1379"/>
      <c r="F34" s="1379"/>
      <c r="G34" s="251" t="s">
        <v>118</v>
      </c>
      <c r="H34" s="251" t="s">
        <v>119</v>
      </c>
      <c r="I34" s="1384" t="s">
        <v>118</v>
      </c>
      <c r="J34" s="1385"/>
      <c r="K34" s="1386"/>
      <c r="L34" s="1384" t="s">
        <v>119</v>
      </c>
      <c r="M34" s="1387"/>
    </row>
    <row r="35" spans="1:13" x14ac:dyDescent="0.2">
      <c r="A35" s="252" t="s">
        <v>281</v>
      </c>
      <c r="B35" s="1361"/>
      <c r="C35" s="1361"/>
      <c r="D35" s="1361"/>
      <c r="E35" s="1361"/>
      <c r="F35" s="1361"/>
      <c r="G35" s="364"/>
      <c r="H35" s="365"/>
      <c r="I35" s="1362"/>
      <c r="J35" s="1363"/>
      <c r="K35" s="1364"/>
      <c r="L35" s="1365"/>
      <c r="M35" s="1366"/>
    </row>
    <row r="36" spans="1:13" ht="13.5" thickBot="1" x14ac:dyDescent="0.25">
      <c r="A36" s="253" t="s">
        <v>282</v>
      </c>
      <c r="B36" s="1367"/>
      <c r="C36" s="1367"/>
      <c r="D36" s="1367"/>
      <c r="E36" s="1367"/>
      <c r="F36" s="1367"/>
      <c r="G36" s="366"/>
      <c r="H36" s="367"/>
      <c r="I36" s="1368">
        <f t="shared" ref="I36:I43" si="0">G36</f>
        <v>0</v>
      </c>
      <c r="J36" s="1369"/>
      <c r="K36" s="1370"/>
      <c r="L36" s="1371"/>
      <c r="M36" s="1372"/>
    </row>
    <row r="37" spans="1:13" x14ac:dyDescent="0.2">
      <c r="A37" s="252" t="s">
        <v>283</v>
      </c>
      <c r="B37" s="1361"/>
      <c r="C37" s="1361"/>
      <c r="D37" s="1361"/>
      <c r="E37" s="1361"/>
      <c r="F37" s="1361"/>
      <c r="G37" s="364"/>
      <c r="H37" s="365"/>
      <c r="I37" s="1362">
        <f t="shared" si="0"/>
        <v>0</v>
      </c>
      <c r="J37" s="1363"/>
      <c r="K37" s="1364"/>
      <c r="L37" s="1365"/>
      <c r="M37" s="1366"/>
    </row>
    <row r="38" spans="1:13" ht="13.5" thickBot="1" x14ac:dyDescent="0.25">
      <c r="A38" s="253" t="s">
        <v>284</v>
      </c>
      <c r="B38" s="1373" t="s">
        <v>191</v>
      </c>
      <c r="C38" s="1374"/>
      <c r="D38" s="1374"/>
      <c r="E38" s="1374"/>
      <c r="F38" s="1375"/>
      <c r="G38" s="366"/>
      <c r="H38" s="367"/>
      <c r="I38" s="1368">
        <f>G38</f>
        <v>0</v>
      </c>
      <c r="J38" s="1369"/>
      <c r="K38" s="1370"/>
      <c r="L38" s="1371"/>
      <c r="M38" s="1372"/>
    </row>
    <row r="39" spans="1:13" x14ac:dyDescent="0.2">
      <c r="A39" s="252" t="s">
        <v>283</v>
      </c>
      <c r="B39" s="1361"/>
      <c r="C39" s="1361"/>
      <c r="D39" s="1361"/>
      <c r="E39" s="1361"/>
      <c r="F39" s="1361"/>
      <c r="G39" s="364"/>
      <c r="H39" s="365"/>
      <c r="I39" s="1362">
        <f t="shared" si="0"/>
        <v>0</v>
      </c>
      <c r="J39" s="1363"/>
      <c r="K39" s="1364"/>
      <c r="L39" s="1365"/>
      <c r="M39" s="1366"/>
    </row>
    <row r="40" spans="1:13" ht="13.5" thickBot="1" x14ac:dyDescent="0.25">
      <c r="A40" s="253" t="s">
        <v>284</v>
      </c>
      <c r="B40" s="1373"/>
      <c r="C40" s="1374"/>
      <c r="D40" s="1374"/>
      <c r="E40" s="1374"/>
      <c r="F40" s="1375"/>
      <c r="G40" s="366"/>
      <c r="H40" s="367"/>
      <c r="I40" s="1368">
        <f t="shared" si="0"/>
        <v>0</v>
      </c>
      <c r="J40" s="1369"/>
      <c r="K40" s="1370"/>
      <c r="L40" s="1371"/>
      <c r="M40" s="1372"/>
    </row>
    <row r="41" spans="1:13" x14ac:dyDescent="0.2">
      <c r="A41" s="252" t="s">
        <v>283</v>
      </c>
      <c r="B41" s="1361"/>
      <c r="C41" s="1361"/>
      <c r="D41" s="1361"/>
      <c r="E41" s="1361"/>
      <c r="F41" s="1361"/>
      <c r="G41" s="364"/>
      <c r="H41" s="365"/>
      <c r="I41" s="1362">
        <f t="shared" si="0"/>
        <v>0</v>
      </c>
      <c r="J41" s="1363"/>
      <c r="K41" s="1364"/>
      <c r="L41" s="1365"/>
      <c r="M41" s="1366"/>
    </row>
    <row r="42" spans="1:13" ht="13.5" thickBot="1" x14ac:dyDescent="0.25">
      <c r="A42" s="253" t="s">
        <v>284</v>
      </c>
      <c r="B42" s="1367"/>
      <c r="C42" s="1367"/>
      <c r="D42" s="1367"/>
      <c r="E42" s="1367"/>
      <c r="F42" s="1367"/>
      <c r="G42" s="366"/>
      <c r="H42" s="367"/>
      <c r="I42" s="1368">
        <f t="shared" si="0"/>
        <v>0</v>
      </c>
      <c r="J42" s="1369"/>
      <c r="K42" s="1370"/>
      <c r="L42" s="1371"/>
      <c r="M42" s="1372"/>
    </row>
    <row r="43" spans="1:13" x14ac:dyDescent="0.2">
      <c r="A43" s="252" t="s">
        <v>283</v>
      </c>
      <c r="B43" s="1361"/>
      <c r="C43" s="1361"/>
      <c r="D43" s="1361"/>
      <c r="E43" s="1361"/>
      <c r="F43" s="1361"/>
      <c r="G43" s="364"/>
      <c r="H43" s="365"/>
      <c r="I43" s="1362">
        <f t="shared" si="0"/>
        <v>0</v>
      </c>
      <c r="J43" s="1363"/>
      <c r="K43" s="1364"/>
      <c r="L43" s="1365"/>
      <c r="M43" s="1366"/>
    </row>
    <row r="44" spans="1:13" ht="13.5" thickBot="1" x14ac:dyDescent="0.25">
      <c r="A44" s="253" t="s">
        <v>284</v>
      </c>
      <c r="B44" s="1367"/>
      <c r="C44" s="1367"/>
      <c r="D44" s="1367"/>
      <c r="E44" s="1367"/>
      <c r="F44" s="1367"/>
      <c r="G44" s="366"/>
      <c r="H44" s="367"/>
      <c r="I44" s="1368"/>
      <c r="J44" s="1369"/>
      <c r="K44" s="1370"/>
      <c r="L44" s="1371"/>
      <c r="M44" s="1372"/>
    </row>
    <row r="45" spans="1:13" ht="13.9" customHeight="1" thickBot="1" x14ac:dyDescent="0.25">
      <c r="A45" s="254" t="s">
        <v>285</v>
      </c>
      <c r="B45" s="368"/>
      <c r="C45" s="255"/>
      <c r="D45" s="1347" t="s">
        <v>252</v>
      </c>
      <c r="E45" s="1348"/>
      <c r="F45" s="1349"/>
      <c r="G45" s="369"/>
      <c r="H45" s="257"/>
      <c r="I45" s="258"/>
      <c r="J45" s="258"/>
      <c r="K45" s="258"/>
      <c r="L45" s="258"/>
      <c r="M45" s="259"/>
    </row>
    <row r="46" spans="1:13" ht="13.5" thickBot="1" x14ac:dyDescent="0.25">
      <c r="A46" s="250" t="s">
        <v>286</v>
      </c>
      <c r="B46" s="256"/>
      <c r="C46" s="256"/>
      <c r="D46" s="1350" t="s">
        <v>15</v>
      </c>
      <c r="E46" s="1350"/>
      <c r="F46" s="1350"/>
      <c r="G46" s="1350"/>
      <c r="H46" s="1351"/>
      <c r="I46" s="1352"/>
      <c r="J46" s="1353"/>
      <c r="K46" s="1353"/>
      <c r="L46" s="1353"/>
      <c r="M46" s="1354"/>
    </row>
    <row r="47" spans="1:13" s="241" customFormat="1" ht="27.75" customHeight="1" x14ac:dyDescent="0.2">
      <c r="A47" s="1355" t="s">
        <v>287</v>
      </c>
      <c r="B47" s="1356"/>
      <c r="C47" s="1356"/>
      <c r="D47" s="1356"/>
      <c r="E47" s="1356"/>
      <c r="F47" s="1356" t="s">
        <v>270</v>
      </c>
      <c r="G47" s="1356"/>
      <c r="H47" s="260" t="s">
        <v>288</v>
      </c>
      <c r="I47" s="1357" t="s">
        <v>289</v>
      </c>
      <c r="J47" s="1358"/>
      <c r="K47" s="1359"/>
      <c r="L47" s="1358" t="s">
        <v>290</v>
      </c>
      <c r="M47" s="1360"/>
    </row>
    <row r="48" spans="1:13" x14ac:dyDescent="0.2">
      <c r="A48" s="1334"/>
      <c r="B48" s="1335"/>
      <c r="C48" s="1335"/>
      <c r="D48" s="1335"/>
      <c r="E48" s="1335"/>
      <c r="F48" s="1336"/>
      <c r="G48" s="1336"/>
      <c r="H48" s="370"/>
      <c r="I48" s="1337"/>
      <c r="J48" s="1338"/>
      <c r="K48" s="1339"/>
      <c r="L48" s="1340"/>
      <c r="M48" s="1341"/>
    </row>
    <row r="49" spans="1:13" x14ac:dyDescent="0.2">
      <c r="A49" s="1334"/>
      <c r="B49" s="1335"/>
      <c r="C49" s="1335"/>
      <c r="D49" s="1335"/>
      <c r="E49" s="1335"/>
      <c r="F49" s="1336"/>
      <c r="G49" s="1336"/>
      <c r="H49" s="370"/>
      <c r="I49" s="1337"/>
      <c r="J49" s="1338"/>
      <c r="K49" s="1339"/>
      <c r="L49" s="1340"/>
      <c r="M49" s="1341"/>
    </row>
    <row r="50" spans="1:13" x14ac:dyDescent="0.2">
      <c r="A50" s="1334"/>
      <c r="B50" s="1335"/>
      <c r="C50" s="1335"/>
      <c r="D50" s="1335"/>
      <c r="E50" s="1335"/>
      <c r="F50" s="1336"/>
      <c r="G50" s="1336"/>
      <c r="H50" s="370"/>
      <c r="I50" s="1337"/>
      <c r="J50" s="1338"/>
      <c r="K50" s="1339"/>
      <c r="L50" s="1340"/>
      <c r="M50" s="1341"/>
    </row>
    <row r="51" spans="1:13" ht="13.5" thickBot="1" x14ac:dyDescent="0.25">
      <c r="A51" s="1342"/>
      <c r="B51" s="1343"/>
      <c r="C51" s="1343"/>
      <c r="D51" s="1343"/>
      <c r="E51" s="1343"/>
      <c r="F51" s="1344"/>
      <c r="G51" s="1344"/>
      <c r="H51" s="371"/>
      <c r="I51" s="1337"/>
      <c r="J51" s="1338"/>
      <c r="K51" s="1339"/>
      <c r="L51" s="1345"/>
      <c r="M51" s="1346"/>
    </row>
    <row r="52" spans="1:13" ht="12.4" customHeight="1" thickBot="1" x14ac:dyDescent="0.25">
      <c r="A52" s="1318" t="s">
        <v>291</v>
      </c>
      <c r="B52" s="1319"/>
      <c r="C52" s="1319"/>
      <c r="D52" s="1319"/>
      <c r="E52" s="1319"/>
      <c r="F52" s="1319"/>
      <c r="G52" s="1319"/>
      <c r="H52" s="1319"/>
      <c r="I52" s="1319"/>
      <c r="J52" s="1319"/>
      <c r="K52" s="1320"/>
      <c r="L52" s="1320"/>
      <c r="M52" s="1321"/>
    </row>
    <row r="53" spans="1:13" ht="12.75" customHeight="1" x14ac:dyDescent="0.2">
      <c r="A53" s="1322"/>
      <c r="B53" s="1323"/>
      <c r="C53" s="1323"/>
      <c r="D53" s="1323"/>
      <c r="E53" s="1323"/>
      <c r="F53" s="1323"/>
      <c r="G53" s="1323"/>
      <c r="H53" s="1323"/>
      <c r="I53" s="1323"/>
      <c r="J53" s="1323"/>
      <c r="K53" s="1323"/>
      <c r="L53" s="1323"/>
      <c r="M53" s="1324"/>
    </row>
    <row r="54" spans="1:13" ht="12.75" customHeight="1" x14ac:dyDescent="0.2">
      <c r="A54" s="1325"/>
      <c r="B54" s="1326"/>
      <c r="C54" s="1326"/>
      <c r="D54" s="1326"/>
      <c r="E54" s="1326"/>
      <c r="F54" s="1326"/>
      <c r="G54" s="1326"/>
      <c r="H54" s="1326"/>
      <c r="I54" s="1326"/>
      <c r="J54" s="1326"/>
      <c r="K54" s="1326"/>
      <c r="L54" s="1326"/>
      <c r="M54" s="1327"/>
    </row>
    <row r="55" spans="1:13" ht="12.75" customHeight="1" x14ac:dyDescent="0.2">
      <c r="A55" s="1325"/>
      <c r="B55" s="1326"/>
      <c r="C55" s="1326"/>
      <c r="D55" s="1326"/>
      <c r="E55" s="1326"/>
      <c r="F55" s="1326"/>
      <c r="G55" s="1326"/>
      <c r="H55" s="1326"/>
      <c r="I55" s="1326"/>
      <c r="J55" s="1326"/>
      <c r="K55" s="1326"/>
      <c r="L55" s="1326"/>
      <c r="M55" s="1327"/>
    </row>
    <row r="56" spans="1:13" ht="12.75" customHeight="1" thickBot="1" x14ac:dyDescent="0.25">
      <c r="A56" s="1328"/>
      <c r="B56" s="1329"/>
      <c r="C56" s="1329"/>
      <c r="D56" s="1329"/>
      <c r="E56" s="1329"/>
      <c r="F56" s="1329"/>
      <c r="G56" s="1329"/>
      <c r="H56" s="1329"/>
      <c r="I56" s="1329"/>
      <c r="J56" s="1329"/>
      <c r="K56" s="1329"/>
      <c r="L56" s="1329"/>
      <c r="M56" s="1330"/>
    </row>
    <row r="57" spans="1:13" ht="27" customHeight="1" thickBot="1" x14ac:dyDescent="0.25">
      <c r="A57" s="1331" t="s">
        <v>292</v>
      </c>
      <c r="B57" s="1332"/>
      <c r="C57" s="1332"/>
      <c r="D57" s="1332"/>
      <c r="E57" s="1332"/>
      <c r="F57" s="1332"/>
      <c r="G57" s="1332"/>
      <c r="H57" s="1332"/>
      <c r="I57" s="1332"/>
      <c r="J57" s="1332"/>
      <c r="K57" s="1332"/>
      <c r="L57" s="1332"/>
      <c r="M57" s="1333"/>
    </row>
    <row r="58" spans="1:13" s="242" customFormat="1" ht="14.25" customHeight="1" x14ac:dyDescent="0.2">
      <c r="A58" s="1305" t="s">
        <v>117</v>
      </c>
      <c r="B58" s="1306"/>
      <c r="C58" s="1307"/>
      <c r="D58" s="1308" t="s">
        <v>118</v>
      </c>
      <c r="E58" s="1307"/>
      <c r="F58" s="1308" t="s">
        <v>159</v>
      </c>
      <c r="G58" s="1306"/>
      <c r="H58" s="1306"/>
      <c r="I58" s="1306"/>
      <c r="J58" s="1306"/>
      <c r="K58" s="1306"/>
      <c r="L58" s="1306"/>
      <c r="M58" s="1309"/>
    </row>
    <row r="59" spans="1:13" s="215" customFormat="1" ht="29.25" customHeight="1" thickBot="1" x14ac:dyDescent="0.25">
      <c r="A59" s="1310"/>
      <c r="B59" s="1311"/>
      <c r="C59" s="1312"/>
      <c r="D59" s="1313"/>
      <c r="E59" s="1314"/>
      <c r="F59" s="1315"/>
      <c r="G59" s="1316"/>
      <c r="H59" s="1316"/>
      <c r="I59" s="1316"/>
      <c r="J59" s="1316"/>
      <c r="K59" s="1316"/>
      <c r="L59" s="1316"/>
      <c r="M59" s="1317"/>
    </row>
    <row r="60" spans="1:13" ht="74.099999999999994" customHeight="1" x14ac:dyDescent="0.2">
      <c r="A60" s="1304" t="s">
        <v>98</v>
      </c>
      <c r="B60" s="1304"/>
      <c r="C60" s="1304"/>
      <c r="D60" s="1304"/>
      <c r="E60" s="1304"/>
      <c r="F60" s="1304"/>
      <c r="G60" s="1304"/>
      <c r="H60" s="1304"/>
      <c r="I60" s="1304"/>
      <c r="J60" s="1304"/>
      <c r="K60" s="1304"/>
      <c r="L60" s="1304"/>
      <c r="M60" s="1304"/>
    </row>
  </sheetData>
  <sheetProtection password="DA8F" sheet="1" selectLockedCells="1"/>
  <mergeCells count="114">
    <mergeCell ref="A1:M1"/>
    <mergeCell ref="B2:E2"/>
    <mergeCell ref="N2:O2"/>
    <mergeCell ref="N5:Q5"/>
    <mergeCell ref="A9:M9"/>
    <mergeCell ref="A10:M10"/>
    <mergeCell ref="B14:G14"/>
    <mergeCell ref="H14:H15"/>
    <mergeCell ref="I14:M15"/>
    <mergeCell ref="B15:G15"/>
    <mergeCell ref="C16:M16"/>
    <mergeCell ref="B17:M17"/>
    <mergeCell ref="R5:U5"/>
    <mergeCell ref="G8:H8"/>
    <mergeCell ref="I8:J8"/>
    <mergeCell ref="K8:M8"/>
    <mergeCell ref="H11:M11"/>
    <mergeCell ref="A12:M12"/>
    <mergeCell ref="O12:W14"/>
    <mergeCell ref="B13:E13"/>
    <mergeCell ref="F13:G13"/>
    <mergeCell ref="H13:M13"/>
    <mergeCell ref="B23:E23"/>
    <mergeCell ref="F23:G23"/>
    <mergeCell ref="H22:M22"/>
    <mergeCell ref="A24:M24"/>
    <mergeCell ref="B25:E25"/>
    <mergeCell ref="B26:E26"/>
    <mergeCell ref="B18:M18"/>
    <mergeCell ref="B19:M19"/>
    <mergeCell ref="B21:E21"/>
    <mergeCell ref="F21:G21"/>
    <mergeCell ref="H21:M21"/>
    <mergeCell ref="B22:E22"/>
    <mergeCell ref="F22:G22"/>
    <mergeCell ref="A33:A34"/>
    <mergeCell ref="B33:F34"/>
    <mergeCell ref="G33:H33"/>
    <mergeCell ref="I33:M33"/>
    <mergeCell ref="I34:K34"/>
    <mergeCell ref="L34:M34"/>
    <mergeCell ref="B27:E27"/>
    <mergeCell ref="A28:M28"/>
    <mergeCell ref="A29:A31"/>
    <mergeCell ref="B29:B31"/>
    <mergeCell ref="C29:H31"/>
    <mergeCell ref="D32:H32"/>
    <mergeCell ref="I32:M32"/>
    <mergeCell ref="B37:F37"/>
    <mergeCell ref="I37:K37"/>
    <mergeCell ref="L37:M37"/>
    <mergeCell ref="B38:F38"/>
    <mergeCell ref="I38:K38"/>
    <mergeCell ref="L38:M38"/>
    <mergeCell ref="B35:F35"/>
    <mergeCell ref="I35:K35"/>
    <mergeCell ref="L35:M35"/>
    <mergeCell ref="B36:F36"/>
    <mergeCell ref="I36:K36"/>
    <mergeCell ref="L36:M36"/>
    <mergeCell ref="B41:F41"/>
    <mergeCell ref="I41:K41"/>
    <mergeCell ref="L41:M41"/>
    <mergeCell ref="B42:F42"/>
    <mergeCell ref="I42:K42"/>
    <mergeCell ref="L42:M42"/>
    <mergeCell ref="B39:F39"/>
    <mergeCell ref="I39:K39"/>
    <mergeCell ref="L39:M39"/>
    <mergeCell ref="B40:F40"/>
    <mergeCell ref="I40:K40"/>
    <mergeCell ref="L40:M40"/>
    <mergeCell ref="D45:F45"/>
    <mergeCell ref="D46:H46"/>
    <mergeCell ref="I46:M46"/>
    <mergeCell ref="A47:E47"/>
    <mergeCell ref="F47:G47"/>
    <mergeCell ref="I47:K47"/>
    <mergeCell ref="L47:M47"/>
    <mergeCell ref="B43:F43"/>
    <mergeCell ref="I43:K43"/>
    <mergeCell ref="L43:M43"/>
    <mergeCell ref="B44:F44"/>
    <mergeCell ref="I44:K44"/>
    <mergeCell ref="L44:M44"/>
    <mergeCell ref="A50:E50"/>
    <mergeCell ref="F50:G50"/>
    <mergeCell ref="I50:K50"/>
    <mergeCell ref="L50:M50"/>
    <mergeCell ref="A51:E51"/>
    <mergeCell ref="F51:G51"/>
    <mergeCell ref="I51:K51"/>
    <mergeCell ref="L51:M51"/>
    <mergeCell ref="A48:E48"/>
    <mergeCell ref="F48:G48"/>
    <mergeCell ref="I48:K48"/>
    <mergeCell ref="L48:M48"/>
    <mergeCell ref="A49:E49"/>
    <mergeCell ref="F49:G49"/>
    <mergeCell ref="I49:K49"/>
    <mergeCell ref="L49:M49"/>
    <mergeCell ref="A60:M60"/>
    <mergeCell ref="A58:C58"/>
    <mergeCell ref="D58:E58"/>
    <mergeCell ref="F58:M58"/>
    <mergeCell ref="A59:C59"/>
    <mergeCell ref="D59:E59"/>
    <mergeCell ref="F59:M59"/>
    <mergeCell ref="A52:M52"/>
    <mergeCell ref="A53:M53"/>
    <mergeCell ref="A54:M54"/>
    <mergeCell ref="A55:M55"/>
    <mergeCell ref="A56:M56"/>
    <mergeCell ref="A57:M57"/>
  </mergeCells>
  <dataValidations count="4">
    <dataValidation type="list" allowBlank="1" showInputMessage="1" showErrorMessage="1" sqref="F48:F51">
      <formula1>"Einzelzimmer,Doppelzimmer"</formula1>
    </dataValidation>
    <dataValidation type="list" allowBlank="1" showInputMessage="1" showErrorMessage="1" sqref="B16 G45 B45 B29:B31">
      <formula1>"ja,nein"</formula1>
    </dataValidation>
    <dataValidation allowBlank="1" showInputMessage="1" showErrorMessage="1" promptTitle="Telefonnummer" prompt="Bitte geben Sie hier die vollständige Telefonnummer mit Vorwahl an._x000a_Das Reisebüro wird sich im Bedarfsfall mit Ihnen in Verbindung setzen." sqref="B17"/>
    <dataValidation allowBlank="1" showInputMessage="1" showErrorMessage="1" promptTitle="Personalschlüssel" prompt="Geben Sie hier bitte Ihre Personalnummer an." sqref="B19:M19"/>
  </dataValidations>
  <hyperlinks>
    <hyperlink ref="B7" r:id="rId1"/>
  </hyperlinks>
  <pageMargins left="0.70866141732283472" right="0.70866141732283472" top="0.55118110236220474" bottom="0.43307086614173229" header="0.31496062992125984" footer="0.31496062992125984"/>
  <pageSetup paperSize="9" scale="85" orientation="portrait" blackAndWhite="1"/>
  <headerFooter>
    <oddFooter>&amp;L&amp;"Arial,Kursiv"Vordruck Stand: Januar 2021</oddFooter>
  </headerFooter>
  <rowBreaks count="1" manualBreakCount="1">
    <brk id="59"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xdr:col>
                    <xdr:colOff>123825</xdr:colOff>
                    <xdr:row>9</xdr:row>
                    <xdr:rowOff>19050</xdr:rowOff>
                  </from>
                  <to>
                    <xdr:col>6</xdr:col>
                    <xdr:colOff>142875</xdr:colOff>
                    <xdr:row>10</xdr:row>
                    <xdr:rowOff>190500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142875</xdr:colOff>
                    <xdr:row>9</xdr:row>
                    <xdr:rowOff>19050</xdr:rowOff>
                  </from>
                  <to>
                    <xdr:col>7</xdr:col>
                    <xdr:colOff>142875</xdr:colOff>
                    <xdr:row>10</xdr:row>
                    <xdr:rowOff>190500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19050</xdr:colOff>
                    <xdr:row>9</xdr:row>
                    <xdr:rowOff>19050</xdr:rowOff>
                  </from>
                  <to>
                    <xdr:col>8</xdr:col>
                    <xdr:colOff>123825</xdr:colOff>
                    <xdr:row>10</xdr:row>
                    <xdr:rowOff>190500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666750</xdr:colOff>
                    <xdr:row>8</xdr:row>
                    <xdr:rowOff>342900</xdr:rowOff>
                  </from>
                  <to>
                    <xdr:col>11</xdr:col>
                    <xdr:colOff>85725</xdr:colOff>
                    <xdr:row>11</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theme="8" tint="0.39997558519241921"/>
    <pageSetUpPr fitToPage="1"/>
  </sheetPr>
  <dimension ref="A1:Z63"/>
  <sheetViews>
    <sheetView showGridLines="0" showZeros="0" zoomScale="130" zoomScaleNormal="130" workbookViewId="0">
      <selection activeCell="B10" sqref="B10:H10"/>
    </sheetView>
  </sheetViews>
  <sheetFormatPr baseColWidth="10" defaultColWidth="11.28515625" defaultRowHeight="12.75" x14ac:dyDescent="0.2"/>
  <cols>
    <col min="1" max="1" width="21.85546875" style="240" customWidth="1"/>
    <col min="2" max="3" width="6.7109375" style="240" customWidth="1"/>
    <col min="4" max="4" width="6.140625" style="240" customWidth="1"/>
    <col min="5" max="5" width="5.28515625" style="240" customWidth="1"/>
    <col min="6" max="6" width="8.28515625" style="240" customWidth="1"/>
    <col min="7" max="7" width="10.7109375" style="240" customWidth="1"/>
    <col min="8" max="8" width="10.28515625" style="240" customWidth="1"/>
    <col min="9" max="9" width="5.85546875" style="240" customWidth="1"/>
    <col min="10" max="11" width="5" style="240" customWidth="1"/>
    <col min="12" max="12" width="4.140625" style="240" customWidth="1"/>
    <col min="13" max="13" width="8.28515625" style="240" customWidth="1"/>
    <col min="14" max="20" width="4.7109375" style="240" customWidth="1"/>
    <col min="21" max="16384" width="11.28515625" style="240"/>
  </cols>
  <sheetData>
    <row r="1" spans="1:26" s="216" customFormat="1" ht="73.5" customHeight="1" thickBot="1" x14ac:dyDescent="0.25">
      <c r="A1" s="1465" t="s">
        <v>99</v>
      </c>
      <c r="B1" s="1466"/>
      <c r="C1" s="1466"/>
      <c r="D1" s="1466"/>
      <c r="E1" s="1466"/>
      <c r="F1" s="1466"/>
      <c r="G1" s="1466"/>
      <c r="H1" s="1466"/>
      <c r="I1" s="1466"/>
      <c r="J1" s="1466"/>
      <c r="K1" s="1466"/>
      <c r="L1" s="1466"/>
      <c r="M1" s="1467"/>
      <c r="N1" s="297"/>
      <c r="O1" s="298"/>
      <c r="P1" s="298"/>
      <c r="Q1" s="298"/>
    </row>
    <row r="2" spans="1:26" s="216" customFormat="1" ht="33.75" x14ac:dyDescent="0.5">
      <c r="A2" s="320" t="s">
        <v>254</v>
      </c>
      <c r="B2" s="1468" t="s">
        <v>273</v>
      </c>
      <c r="C2" s="1468"/>
      <c r="D2" s="1468"/>
      <c r="E2" s="1468"/>
      <c r="F2" s="321">
        <f>IF(B32="ja",2,1)</f>
        <v>1</v>
      </c>
      <c r="G2" s="322"/>
      <c r="H2" s="322"/>
      <c r="I2" s="322"/>
      <c r="J2" s="323"/>
      <c r="K2" s="323"/>
      <c r="L2" s="323"/>
      <c r="M2" s="324"/>
      <c r="N2" s="1008"/>
      <c r="O2" s="1008"/>
      <c r="P2" s="299"/>
      <c r="Q2" s="299"/>
      <c r="R2" s="332"/>
      <c r="S2" s="299"/>
      <c r="T2" s="334"/>
      <c r="U2" s="334"/>
      <c r="V2" s="334"/>
      <c r="W2" s="334"/>
      <c r="X2" s="334"/>
      <c r="Y2" s="334"/>
      <c r="Z2" s="334"/>
    </row>
    <row r="3" spans="1:26" s="216" customFormat="1" x14ac:dyDescent="0.2">
      <c r="A3" s="318" t="s">
        <v>255</v>
      </c>
      <c r="B3" s="316"/>
      <c r="C3" s="316"/>
      <c r="D3" s="316"/>
      <c r="E3" s="316"/>
      <c r="F3" s="316"/>
      <c r="G3" s="316"/>
      <c r="H3" s="316"/>
      <c r="I3" s="316"/>
      <c r="J3" s="312"/>
      <c r="K3" s="312"/>
      <c r="L3" s="312"/>
      <c r="M3" s="317"/>
      <c r="N3" s="235"/>
    </row>
    <row r="4" spans="1:26" s="216" customFormat="1" ht="3.75" customHeight="1" x14ac:dyDescent="0.2">
      <c r="A4" s="318"/>
      <c r="B4" s="316"/>
      <c r="C4" s="316"/>
      <c r="D4" s="316"/>
      <c r="E4" s="316"/>
      <c r="F4" s="316"/>
      <c r="G4" s="316"/>
      <c r="H4" s="316"/>
      <c r="I4" s="316"/>
      <c r="J4" s="312"/>
      <c r="K4" s="312"/>
      <c r="L4" s="312"/>
      <c r="M4" s="317"/>
      <c r="N4" s="235"/>
    </row>
    <row r="5" spans="1:26" s="236" customFormat="1" ht="15" x14ac:dyDescent="0.2">
      <c r="A5" s="471" t="s">
        <v>256</v>
      </c>
      <c r="B5" s="472" t="s">
        <v>423</v>
      </c>
      <c r="C5" s="508"/>
      <c r="D5" s="473"/>
      <c r="E5" s="473"/>
      <c r="F5" s="473"/>
      <c r="G5" s="473"/>
      <c r="H5" s="473"/>
      <c r="I5" s="473"/>
      <c r="J5" s="473"/>
      <c r="K5" s="473"/>
      <c r="L5" s="473"/>
      <c r="M5" s="474"/>
      <c r="N5" s="1469" t="s">
        <v>321</v>
      </c>
      <c r="O5" s="1470"/>
      <c r="P5" s="1470"/>
      <c r="Q5" s="1470"/>
      <c r="R5" s="1262" t="str">
        <f>Personenstammblatt!J23</f>
        <v>Januar 2021</v>
      </c>
      <c r="S5" s="1262"/>
      <c r="T5" s="1262"/>
      <c r="U5" s="1262"/>
      <c r="V5" s="334"/>
      <c r="W5" s="334"/>
      <c r="X5" s="334"/>
      <c r="Y5" s="334"/>
      <c r="Z5" s="334"/>
    </row>
    <row r="6" spans="1:26" s="236" customFormat="1" ht="15.75" x14ac:dyDescent="0.25">
      <c r="A6" s="475" t="s">
        <v>258</v>
      </c>
      <c r="B6" s="470" t="s">
        <v>426</v>
      </c>
      <c r="C6" s="508"/>
      <c r="D6" s="470"/>
      <c r="E6" s="470"/>
      <c r="F6" s="470"/>
      <c r="G6" s="470"/>
      <c r="H6" s="470"/>
      <c r="I6" s="470"/>
      <c r="J6" s="470"/>
      <c r="K6" s="243"/>
      <c r="L6" s="243"/>
      <c r="M6" s="319"/>
      <c r="N6" s="237"/>
    </row>
    <row r="7" spans="1:26" s="236" customFormat="1" ht="15.75" x14ac:dyDescent="0.25">
      <c r="A7" s="294" t="s">
        <v>274</v>
      </c>
      <c r="B7" s="293" t="s">
        <v>427</v>
      </c>
      <c r="C7" s="508"/>
      <c r="D7" s="293"/>
      <c r="E7" s="293"/>
      <c r="F7" s="293"/>
      <c r="G7" s="309"/>
      <c r="H7" s="309"/>
      <c r="I7" s="293"/>
      <c r="J7" s="293"/>
      <c r="K7" s="243"/>
      <c r="L7" s="243"/>
      <c r="M7" s="319"/>
      <c r="N7" s="237"/>
    </row>
    <row r="8" spans="1:26" s="236" customFormat="1" ht="15.75" x14ac:dyDescent="0.25">
      <c r="A8" s="294" t="s">
        <v>330</v>
      </c>
      <c r="B8" s="335" t="s">
        <v>331</v>
      </c>
      <c r="C8" s="508"/>
      <c r="D8" s="293"/>
      <c r="E8" s="293"/>
      <c r="F8" s="293"/>
      <c r="G8" s="309"/>
      <c r="H8" s="309"/>
      <c r="I8" s="293"/>
      <c r="J8" s="293"/>
      <c r="K8" s="243"/>
      <c r="L8" s="243"/>
      <c r="M8" s="319"/>
      <c r="N8" s="237"/>
      <c r="P8" s="336"/>
    </row>
    <row r="9" spans="1:26" s="216" customFormat="1" ht="23.25" customHeight="1" x14ac:dyDescent="0.2">
      <c r="A9" s="310" t="s">
        <v>275</v>
      </c>
      <c r="B9" s="311"/>
      <c r="C9" s="311"/>
      <c r="D9" s="312"/>
      <c r="E9" s="312"/>
      <c r="F9" s="312"/>
      <c r="G9" s="1451"/>
      <c r="H9" s="1451"/>
      <c r="I9" s="1452"/>
      <c r="J9" s="1452"/>
      <c r="K9" s="1453"/>
      <c r="L9" s="1453"/>
      <c r="M9" s="1454"/>
      <c r="N9" s="235"/>
    </row>
    <row r="10" spans="1:26" s="216" customFormat="1" ht="18" customHeight="1" x14ac:dyDescent="0.2">
      <c r="A10" s="337" t="s">
        <v>332</v>
      </c>
      <c r="B10" s="1477"/>
      <c r="C10" s="1477"/>
      <c r="D10" s="1477"/>
      <c r="E10" s="1477"/>
      <c r="F10" s="1477"/>
      <c r="G10" s="1477"/>
      <c r="H10" s="1477"/>
      <c r="I10" s="1478" t="s">
        <v>333</v>
      </c>
      <c r="J10" s="1478"/>
      <c r="K10" s="1479"/>
      <c r="L10" s="1479"/>
      <c r="M10" s="1480"/>
      <c r="N10" s="235"/>
    </row>
    <row r="11" spans="1:26" s="216" customFormat="1" ht="17.649999999999999" customHeight="1" thickBot="1" x14ac:dyDescent="0.25">
      <c r="A11" s="338" t="s">
        <v>330</v>
      </c>
      <c r="B11" s="1481"/>
      <c r="C11" s="1482"/>
      <c r="D11" s="1482"/>
      <c r="E11" s="1482"/>
      <c r="F11" s="1482"/>
      <c r="G11" s="1482"/>
      <c r="H11" s="1482"/>
      <c r="I11" s="1482"/>
      <c r="J11" s="1482"/>
      <c r="K11" s="1482"/>
      <c r="L11" s="1482"/>
      <c r="M11" s="1483"/>
      <c r="N11" s="235"/>
    </row>
    <row r="12" spans="1:26" s="235" customFormat="1" ht="30.4" customHeight="1" thickBot="1" x14ac:dyDescent="0.25">
      <c r="A12" s="1471" t="s">
        <v>311</v>
      </c>
      <c r="B12" s="1472"/>
      <c r="C12" s="1472"/>
      <c r="D12" s="1472"/>
      <c r="E12" s="1472"/>
      <c r="F12" s="1472"/>
      <c r="G12" s="1472"/>
      <c r="H12" s="1472"/>
      <c r="I12" s="1472"/>
      <c r="J12" s="1472"/>
      <c r="K12" s="1472"/>
      <c r="L12" s="1472"/>
      <c r="M12" s="1473"/>
      <c r="O12" s="1460" t="s">
        <v>429</v>
      </c>
      <c r="P12" s="1460"/>
      <c r="Q12" s="1460"/>
      <c r="R12" s="1460"/>
      <c r="S12" s="1460"/>
      <c r="T12" s="1460"/>
      <c r="U12" s="1460"/>
      <c r="V12" s="1460"/>
      <c r="W12" s="1460"/>
    </row>
    <row r="13" spans="1:26" s="239" customFormat="1" ht="3.4" customHeight="1" x14ac:dyDescent="0.2">
      <c r="A13" s="1474"/>
      <c r="B13" s="1475"/>
      <c r="C13" s="1475"/>
      <c r="D13" s="1475"/>
      <c r="E13" s="1475"/>
      <c r="F13" s="1475"/>
      <c r="G13" s="1475"/>
      <c r="H13" s="1475"/>
      <c r="I13" s="1475"/>
      <c r="J13" s="1475"/>
      <c r="K13" s="1475"/>
      <c r="L13" s="1475"/>
      <c r="M13" s="1476"/>
      <c r="N13" s="238"/>
      <c r="O13" s="1460"/>
      <c r="P13" s="1460"/>
      <c r="Q13" s="1460"/>
      <c r="R13" s="1460"/>
      <c r="S13" s="1460"/>
      <c r="T13" s="1460"/>
      <c r="U13" s="1460"/>
      <c r="V13" s="1460"/>
      <c r="W13" s="1460"/>
    </row>
    <row r="14" spans="1:26" ht="15.75" customHeight="1" x14ac:dyDescent="0.2">
      <c r="A14" s="244" t="s">
        <v>276</v>
      </c>
      <c r="B14" s="245"/>
      <c r="C14" s="245"/>
      <c r="D14" s="245"/>
      <c r="E14" s="245"/>
      <c r="F14" s="245"/>
      <c r="G14" s="245"/>
      <c r="H14" s="1455"/>
      <c r="I14" s="1455"/>
      <c r="J14" s="1455"/>
      <c r="K14" s="1455"/>
      <c r="L14" s="1455"/>
      <c r="M14" s="1456"/>
      <c r="O14" s="1460"/>
      <c r="P14" s="1460"/>
      <c r="Q14" s="1460"/>
      <c r="R14" s="1460"/>
      <c r="S14" s="1460"/>
      <c r="T14" s="1460"/>
      <c r="U14" s="1460"/>
      <c r="V14" s="1460"/>
      <c r="W14" s="1460"/>
    </row>
    <row r="15" spans="1:26" ht="26.65" customHeight="1" x14ac:dyDescent="0.2">
      <c r="A15" s="1457" t="s">
        <v>29</v>
      </c>
      <c r="B15" s="1458"/>
      <c r="C15" s="1458"/>
      <c r="D15" s="1458"/>
      <c r="E15" s="1458"/>
      <c r="F15" s="1458"/>
      <c r="G15" s="1458"/>
      <c r="H15" s="1458"/>
      <c r="I15" s="1458"/>
      <c r="J15" s="1458"/>
      <c r="K15" s="1458"/>
      <c r="L15" s="1458"/>
      <c r="M15" s="1459"/>
      <c r="R15" s="234"/>
    </row>
    <row r="16" spans="1:26" x14ac:dyDescent="0.2">
      <c r="A16" s="246" t="s">
        <v>109</v>
      </c>
      <c r="B16" s="1461">
        <f>Personenstammblatt!A16</f>
        <v>0</v>
      </c>
      <c r="C16" s="1461"/>
      <c r="D16" s="1461"/>
      <c r="E16" s="1461"/>
      <c r="F16" s="1462" t="s">
        <v>110</v>
      </c>
      <c r="G16" s="1462"/>
      <c r="H16" s="1461">
        <f>Personenstammblatt!E16</f>
        <v>0</v>
      </c>
      <c r="I16" s="1461"/>
      <c r="J16" s="1461"/>
      <c r="K16" s="1463"/>
      <c r="L16" s="1463"/>
      <c r="M16" s="1464"/>
      <c r="O16" s="233"/>
      <c r="P16" s="292"/>
    </row>
    <row r="17" spans="1:17" ht="12.75" customHeight="1" x14ac:dyDescent="0.2">
      <c r="A17" s="247" t="s">
        <v>175</v>
      </c>
      <c r="B17" s="1484">
        <f>Personenstammblatt!J18</f>
        <v>0</v>
      </c>
      <c r="C17" s="1484"/>
      <c r="D17" s="1484"/>
      <c r="E17" s="1484"/>
      <c r="F17" s="1484"/>
      <c r="G17" s="1485"/>
      <c r="H17" s="1434" t="s">
        <v>180</v>
      </c>
      <c r="I17" s="1486">
        <f>Personenstammblatt!E20</f>
        <v>0</v>
      </c>
      <c r="J17" s="1487"/>
      <c r="K17" s="1487"/>
      <c r="L17" s="1487"/>
      <c r="M17" s="1488"/>
      <c r="O17" s="233"/>
    </row>
    <row r="18" spans="1:17" x14ac:dyDescent="0.2">
      <c r="A18" s="246" t="s">
        <v>176</v>
      </c>
      <c r="B18" s="1492">
        <f>Personenstammblatt!N18</f>
        <v>0</v>
      </c>
      <c r="C18" s="1493"/>
      <c r="D18" s="1493"/>
      <c r="E18" s="1493"/>
      <c r="F18" s="1493"/>
      <c r="G18" s="1494"/>
      <c r="H18" s="1435"/>
      <c r="I18" s="1489"/>
      <c r="J18" s="1490"/>
      <c r="K18" s="1490"/>
      <c r="L18" s="1490"/>
      <c r="M18" s="1491"/>
      <c r="O18" s="233"/>
    </row>
    <row r="19" spans="1:17" ht="26.65" customHeight="1" x14ac:dyDescent="0.2">
      <c r="A19" s="248" t="s">
        <v>260</v>
      </c>
      <c r="B19" s="372"/>
      <c r="C19" s="1445" t="str">
        <f>IF(B19="ja",Personenstammblatt!Q20,"")</f>
        <v/>
      </c>
      <c r="D19" s="1446"/>
      <c r="E19" s="1446"/>
      <c r="F19" s="1446"/>
      <c r="G19" s="1446"/>
      <c r="H19" s="1446"/>
      <c r="I19" s="1446"/>
      <c r="J19" s="1446"/>
      <c r="K19" s="1446"/>
      <c r="L19" s="1446"/>
      <c r="M19" s="1447"/>
    </row>
    <row r="20" spans="1:17" ht="12.75" customHeight="1" x14ac:dyDescent="0.2">
      <c r="A20" s="249" t="s">
        <v>179</v>
      </c>
      <c r="B20" s="1448">
        <f>Personenstammblatt!A20</f>
        <v>0</v>
      </c>
      <c r="C20" s="1449"/>
      <c r="D20" s="1449"/>
      <c r="E20" s="1449"/>
      <c r="F20" s="1449"/>
      <c r="G20" s="1449"/>
      <c r="H20" s="1449"/>
      <c r="I20" s="1449"/>
      <c r="J20" s="1449"/>
      <c r="K20" s="1449"/>
      <c r="L20" s="1449"/>
      <c r="M20" s="1450"/>
    </row>
    <row r="21" spans="1:17" x14ac:dyDescent="0.2">
      <c r="A21" s="249" t="s">
        <v>294</v>
      </c>
      <c r="B21" s="1419">
        <f>Personenstammblatt!I20</f>
        <v>0</v>
      </c>
      <c r="C21" s="1420"/>
      <c r="D21" s="1420"/>
      <c r="E21" s="1420"/>
      <c r="F21" s="1420"/>
      <c r="G21" s="1420"/>
      <c r="H21" s="1420"/>
      <c r="I21" s="1420"/>
      <c r="J21" s="1420"/>
      <c r="K21" s="1420"/>
      <c r="L21" s="1420"/>
      <c r="M21" s="1421"/>
    </row>
    <row r="22" spans="1:17" ht="12.75" customHeight="1" x14ac:dyDescent="0.2">
      <c r="A22" s="339" t="s">
        <v>323</v>
      </c>
      <c r="B22" s="1422" t="str">
        <f>CONCATENATE(LEFT(Personenstammblatt!AE1,8)," / ",Personenstammblatt!AB18)</f>
        <v xml:space="preserve"> / </v>
      </c>
      <c r="C22" s="1423"/>
      <c r="D22" s="1423"/>
      <c r="E22" s="1423"/>
      <c r="F22" s="1423"/>
      <c r="G22" s="1423"/>
      <c r="H22" s="1423"/>
      <c r="I22" s="1423"/>
      <c r="J22" s="1423"/>
      <c r="K22" s="1423"/>
      <c r="L22" s="1423"/>
      <c r="M22" s="1424"/>
    </row>
    <row r="23" spans="1:17" ht="21.4" customHeight="1" x14ac:dyDescent="0.2">
      <c r="A23" s="349" t="s">
        <v>334</v>
      </c>
      <c r="B23" s="340"/>
      <c r="C23" s="340"/>
      <c r="D23" s="340"/>
      <c r="E23" s="341"/>
      <c r="F23" s="340" t="s">
        <v>336</v>
      </c>
      <c r="G23" s="340"/>
      <c r="H23" s="343"/>
      <c r="I23" s="343"/>
      <c r="J23" s="343"/>
      <c r="K23" s="343"/>
      <c r="L23" s="343"/>
      <c r="M23" s="350"/>
    </row>
    <row r="24" spans="1:17" ht="12.75" customHeight="1" x14ac:dyDescent="0.2">
      <c r="A24" s="351" t="s">
        <v>277</v>
      </c>
      <c r="B24" s="1425">
        <f>Personenstammblatt!C22</f>
        <v>0</v>
      </c>
      <c r="C24" s="1425"/>
      <c r="D24" s="1425"/>
      <c r="E24" s="1426"/>
      <c r="F24" s="1427" t="s">
        <v>337</v>
      </c>
      <c r="G24" s="1428"/>
      <c r="H24" s="1413">
        <f>Personenstammblatt!R22</f>
        <v>0</v>
      </c>
      <c r="I24" s="1414"/>
      <c r="J24" s="1414"/>
      <c r="K24" s="1414"/>
      <c r="L24" s="1414"/>
      <c r="M24" s="1415"/>
      <c r="N24" s="342"/>
      <c r="O24" s="342"/>
      <c r="P24" s="342"/>
      <c r="Q24" s="342"/>
    </row>
    <row r="25" spans="1:17" ht="12.75" customHeight="1" x14ac:dyDescent="0.2">
      <c r="A25" s="352" t="s">
        <v>295</v>
      </c>
      <c r="B25" s="1409">
        <f>Personenstammblatt!N22</f>
        <v>0</v>
      </c>
      <c r="C25" s="1409"/>
      <c r="D25" s="1409"/>
      <c r="E25" s="1410"/>
      <c r="F25" s="1427" t="s">
        <v>338</v>
      </c>
      <c r="G25" s="1428"/>
      <c r="H25" s="1413">
        <f>Personenstammblatt!V22</f>
        <v>0</v>
      </c>
      <c r="I25" s="1414"/>
      <c r="J25" s="1414"/>
      <c r="K25" s="1414"/>
      <c r="L25" s="1414"/>
      <c r="M25" s="1415"/>
      <c r="N25" s="342"/>
      <c r="O25" s="342"/>
      <c r="P25" s="342"/>
      <c r="Q25" s="342"/>
    </row>
    <row r="26" spans="1:17" ht="12.75" customHeight="1" x14ac:dyDescent="0.2">
      <c r="A26" s="353"/>
      <c r="B26" s="1409"/>
      <c r="C26" s="1409"/>
      <c r="D26" s="1409"/>
      <c r="E26" s="1410"/>
      <c r="F26" s="1411" t="s">
        <v>335</v>
      </c>
      <c r="G26" s="1412"/>
      <c r="H26" s="445">
        <f>Personenstammblatt!Z22</f>
        <v>0</v>
      </c>
      <c r="I26" s="1414">
        <f>Personenstammblatt!AC22</f>
        <v>0</v>
      </c>
      <c r="J26" s="1414"/>
      <c r="K26" s="1414"/>
      <c r="L26" s="1414"/>
      <c r="M26" s="1415"/>
      <c r="N26" s="342"/>
      <c r="O26" s="342"/>
      <c r="P26" s="342"/>
      <c r="Q26" s="342"/>
    </row>
    <row r="27" spans="1:17" ht="21.4" customHeight="1" x14ac:dyDescent="0.2">
      <c r="A27" s="1416" t="s">
        <v>278</v>
      </c>
      <c r="B27" s="1417"/>
      <c r="C27" s="1417"/>
      <c r="D27" s="1417"/>
      <c r="E27" s="1417"/>
      <c r="F27" s="1417"/>
      <c r="G27" s="1417"/>
      <c r="H27" s="1417"/>
      <c r="I27" s="1417"/>
      <c r="J27" s="1417"/>
      <c r="K27" s="1417"/>
      <c r="L27" s="1417"/>
      <c r="M27" s="1418"/>
    </row>
    <row r="28" spans="1:17" ht="12.75" customHeight="1" x14ac:dyDescent="0.2">
      <c r="A28" s="354" t="s">
        <v>189</v>
      </c>
      <c r="B28" s="1388"/>
      <c r="C28" s="1388"/>
      <c r="D28" s="1388"/>
      <c r="E28" s="1388"/>
      <c r="F28" s="449"/>
      <c r="G28" s="449"/>
      <c r="H28" s="449"/>
      <c r="I28" s="450"/>
      <c r="J28" s="450"/>
      <c r="K28" s="450"/>
      <c r="L28" s="450"/>
      <c r="M28" s="451"/>
    </row>
    <row r="29" spans="1:17" ht="12.75" customHeight="1" x14ac:dyDescent="0.2">
      <c r="A29" s="355" t="s">
        <v>279</v>
      </c>
      <c r="B29" s="1388"/>
      <c r="C29" s="1388"/>
      <c r="D29" s="1388"/>
      <c r="E29" s="1388"/>
      <c r="F29" s="452"/>
      <c r="G29" s="452"/>
      <c r="H29" s="453"/>
      <c r="I29" s="454"/>
      <c r="J29" s="454"/>
      <c r="K29" s="455"/>
      <c r="L29" s="455"/>
      <c r="M29" s="456"/>
    </row>
    <row r="30" spans="1:17" ht="12.75" customHeight="1" x14ac:dyDescent="0.2">
      <c r="A30" s="355" t="s">
        <v>190</v>
      </c>
      <c r="B30" s="1388"/>
      <c r="C30" s="1388"/>
      <c r="D30" s="1388"/>
      <c r="E30" s="1388"/>
      <c r="F30" s="452"/>
      <c r="G30" s="452"/>
      <c r="H30" s="457"/>
      <c r="I30" s="458"/>
      <c r="J30" s="458"/>
      <c r="K30" s="458"/>
      <c r="L30" s="458"/>
      <c r="M30" s="459"/>
    </row>
    <row r="31" spans="1:17" s="233" customFormat="1" ht="21.4" customHeight="1" x14ac:dyDescent="0.2">
      <c r="A31" s="1389" t="s">
        <v>339</v>
      </c>
      <c r="B31" s="1390"/>
      <c r="C31" s="1390"/>
      <c r="D31" s="1390"/>
      <c r="E31" s="1390"/>
      <c r="F31" s="1390"/>
      <c r="G31" s="1390"/>
      <c r="H31" s="1390"/>
      <c r="I31" s="1390"/>
      <c r="J31" s="1390"/>
      <c r="K31" s="1390"/>
      <c r="L31" s="1390"/>
      <c r="M31" s="1391"/>
    </row>
    <row r="32" spans="1:17" ht="12.4" customHeight="1" x14ac:dyDescent="0.2">
      <c r="A32" s="1392" t="s">
        <v>14</v>
      </c>
      <c r="B32" s="1395"/>
      <c r="C32" s="1398" t="str">
        <f>IF(B32="ja","gem. Vordruck: Buchung von Reiseleistungen für weitere Mitreisende","")</f>
        <v/>
      </c>
      <c r="D32" s="1399"/>
      <c r="E32" s="1399"/>
      <c r="F32" s="1399"/>
      <c r="G32" s="1399"/>
      <c r="H32" s="1399"/>
      <c r="I32" s="347"/>
      <c r="J32" s="347"/>
      <c r="K32" s="347"/>
      <c r="L32" s="347"/>
      <c r="M32" s="356"/>
    </row>
    <row r="33" spans="1:13" ht="12.4" customHeight="1" x14ac:dyDescent="0.2">
      <c r="A33" s="1393"/>
      <c r="B33" s="1396"/>
      <c r="C33" s="1400"/>
      <c r="D33" s="1401"/>
      <c r="E33" s="1401"/>
      <c r="F33" s="1401"/>
      <c r="G33" s="1401"/>
      <c r="H33" s="1401"/>
      <c r="I33" s="344"/>
      <c r="J33" s="344"/>
      <c r="K33" s="344"/>
      <c r="L33" s="344"/>
      <c r="M33" s="357"/>
    </row>
    <row r="34" spans="1:13" ht="12.4" customHeight="1" x14ac:dyDescent="0.2">
      <c r="A34" s="1394"/>
      <c r="B34" s="1397"/>
      <c r="C34" s="1402"/>
      <c r="D34" s="1403"/>
      <c r="E34" s="1403"/>
      <c r="F34" s="1403"/>
      <c r="G34" s="1403"/>
      <c r="H34" s="1403"/>
      <c r="I34" s="348"/>
      <c r="J34" s="348"/>
      <c r="K34" s="348"/>
      <c r="L34" s="348"/>
      <c r="M34" s="358"/>
    </row>
    <row r="35" spans="1:13" ht="18.75" customHeight="1" thickBot="1" x14ac:dyDescent="0.25">
      <c r="A35" s="345" t="s">
        <v>280</v>
      </c>
      <c r="B35" s="346"/>
      <c r="C35" s="346"/>
      <c r="D35" s="1404" t="s">
        <v>15</v>
      </c>
      <c r="E35" s="1404"/>
      <c r="F35" s="1404"/>
      <c r="G35" s="1404"/>
      <c r="H35" s="1405"/>
      <c r="I35" s="1406"/>
      <c r="J35" s="1407"/>
      <c r="K35" s="1407"/>
      <c r="L35" s="1407"/>
      <c r="M35" s="1408"/>
    </row>
    <row r="36" spans="1:13" s="241" customFormat="1" ht="13.9" customHeight="1" x14ac:dyDescent="0.2">
      <c r="A36" s="1376"/>
      <c r="B36" s="1378" t="s">
        <v>272</v>
      </c>
      <c r="C36" s="1378"/>
      <c r="D36" s="1378"/>
      <c r="E36" s="1378"/>
      <c r="F36" s="1378"/>
      <c r="G36" s="1380" t="s">
        <v>16</v>
      </c>
      <c r="H36" s="1380"/>
      <c r="I36" s="1381" t="s">
        <v>17</v>
      </c>
      <c r="J36" s="1382"/>
      <c r="K36" s="1382"/>
      <c r="L36" s="1382"/>
      <c r="M36" s="1383"/>
    </row>
    <row r="37" spans="1:13" s="241" customFormat="1" ht="13.9" customHeight="1" thickBot="1" x14ac:dyDescent="0.25">
      <c r="A37" s="1377"/>
      <c r="B37" s="1379"/>
      <c r="C37" s="1379"/>
      <c r="D37" s="1379"/>
      <c r="E37" s="1379"/>
      <c r="F37" s="1379"/>
      <c r="G37" s="251" t="s">
        <v>118</v>
      </c>
      <c r="H37" s="251" t="s">
        <v>119</v>
      </c>
      <c r="I37" s="1384" t="s">
        <v>118</v>
      </c>
      <c r="J37" s="1385"/>
      <c r="K37" s="1386"/>
      <c r="L37" s="1384" t="s">
        <v>119</v>
      </c>
      <c r="M37" s="1387"/>
    </row>
    <row r="38" spans="1:13" x14ac:dyDescent="0.2">
      <c r="A38" s="252" t="s">
        <v>281</v>
      </c>
      <c r="B38" s="1361"/>
      <c r="C38" s="1361"/>
      <c r="D38" s="1361"/>
      <c r="E38" s="1361"/>
      <c r="F38" s="1361"/>
      <c r="G38" s="364"/>
      <c r="H38" s="365"/>
      <c r="I38" s="1362">
        <f t="shared" ref="I38:I47" si="0">G38</f>
        <v>0</v>
      </c>
      <c r="J38" s="1363"/>
      <c r="K38" s="1364"/>
      <c r="L38" s="1365"/>
      <c r="M38" s="1366"/>
    </row>
    <row r="39" spans="1:13" ht="13.5" thickBot="1" x14ac:dyDescent="0.25">
      <c r="A39" s="253" t="s">
        <v>282</v>
      </c>
      <c r="B39" s="1367"/>
      <c r="C39" s="1367"/>
      <c r="D39" s="1367"/>
      <c r="E39" s="1367"/>
      <c r="F39" s="1367"/>
      <c r="G39" s="366"/>
      <c r="H39" s="367"/>
      <c r="I39" s="1368">
        <f t="shared" si="0"/>
        <v>0</v>
      </c>
      <c r="J39" s="1369"/>
      <c r="K39" s="1370"/>
      <c r="L39" s="1371"/>
      <c r="M39" s="1372"/>
    </row>
    <row r="40" spans="1:13" x14ac:dyDescent="0.2">
      <c r="A40" s="252" t="s">
        <v>283</v>
      </c>
      <c r="B40" s="1361"/>
      <c r="C40" s="1361"/>
      <c r="D40" s="1361"/>
      <c r="E40" s="1361"/>
      <c r="F40" s="1361"/>
      <c r="G40" s="364"/>
      <c r="H40" s="365"/>
      <c r="I40" s="1362">
        <f t="shared" si="0"/>
        <v>0</v>
      </c>
      <c r="J40" s="1363"/>
      <c r="K40" s="1364"/>
      <c r="L40" s="1365"/>
      <c r="M40" s="1366"/>
    </row>
    <row r="41" spans="1:13" ht="13.5" thickBot="1" x14ac:dyDescent="0.25">
      <c r="A41" s="253" t="s">
        <v>284</v>
      </c>
      <c r="B41" s="1373" t="s">
        <v>191</v>
      </c>
      <c r="C41" s="1374"/>
      <c r="D41" s="1374"/>
      <c r="E41" s="1374"/>
      <c r="F41" s="1375"/>
      <c r="G41" s="366"/>
      <c r="H41" s="367"/>
      <c r="I41" s="1368">
        <f t="shared" si="0"/>
        <v>0</v>
      </c>
      <c r="J41" s="1369"/>
      <c r="K41" s="1370"/>
      <c r="L41" s="1371"/>
      <c r="M41" s="1372"/>
    </row>
    <row r="42" spans="1:13" x14ac:dyDescent="0.2">
      <c r="A42" s="252" t="s">
        <v>283</v>
      </c>
      <c r="B42" s="1361"/>
      <c r="C42" s="1361"/>
      <c r="D42" s="1361"/>
      <c r="E42" s="1361"/>
      <c r="F42" s="1361"/>
      <c r="G42" s="364"/>
      <c r="H42" s="365"/>
      <c r="I42" s="1362">
        <f t="shared" si="0"/>
        <v>0</v>
      </c>
      <c r="J42" s="1363"/>
      <c r="K42" s="1364"/>
      <c r="L42" s="1365"/>
      <c r="M42" s="1366"/>
    </row>
    <row r="43" spans="1:13" ht="13.5" thickBot="1" x14ac:dyDescent="0.25">
      <c r="A43" s="253" t="s">
        <v>284</v>
      </c>
      <c r="B43" s="1373"/>
      <c r="C43" s="1374"/>
      <c r="D43" s="1374"/>
      <c r="E43" s="1374"/>
      <c r="F43" s="1375"/>
      <c r="G43" s="366"/>
      <c r="H43" s="367"/>
      <c r="I43" s="1368">
        <f t="shared" si="0"/>
        <v>0</v>
      </c>
      <c r="J43" s="1369"/>
      <c r="K43" s="1370"/>
      <c r="L43" s="1371"/>
      <c r="M43" s="1372"/>
    </row>
    <row r="44" spans="1:13" x14ac:dyDescent="0.2">
      <c r="A44" s="252" t="s">
        <v>283</v>
      </c>
      <c r="B44" s="1361"/>
      <c r="C44" s="1361"/>
      <c r="D44" s="1361"/>
      <c r="E44" s="1361"/>
      <c r="F44" s="1361"/>
      <c r="G44" s="364"/>
      <c r="H44" s="365"/>
      <c r="I44" s="1362">
        <f t="shared" si="0"/>
        <v>0</v>
      </c>
      <c r="J44" s="1363"/>
      <c r="K44" s="1364"/>
      <c r="L44" s="1365"/>
      <c r="M44" s="1366"/>
    </row>
    <row r="45" spans="1:13" ht="13.5" thickBot="1" x14ac:dyDescent="0.25">
      <c r="A45" s="253" t="s">
        <v>284</v>
      </c>
      <c r="B45" s="1367"/>
      <c r="C45" s="1367"/>
      <c r="D45" s="1367"/>
      <c r="E45" s="1367"/>
      <c r="F45" s="1367"/>
      <c r="G45" s="366"/>
      <c r="H45" s="367"/>
      <c r="I45" s="1368">
        <f t="shared" si="0"/>
        <v>0</v>
      </c>
      <c r="J45" s="1369"/>
      <c r="K45" s="1370"/>
      <c r="L45" s="1371"/>
      <c r="M45" s="1372"/>
    </row>
    <row r="46" spans="1:13" x14ac:dyDescent="0.2">
      <c r="A46" s="252" t="s">
        <v>283</v>
      </c>
      <c r="B46" s="1361"/>
      <c r="C46" s="1361"/>
      <c r="D46" s="1361"/>
      <c r="E46" s="1361"/>
      <c r="F46" s="1361"/>
      <c r="G46" s="364"/>
      <c r="H46" s="365"/>
      <c r="I46" s="1362">
        <f t="shared" si="0"/>
        <v>0</v>
      </c>
      <c r="J46" s="1363"/>
      <c r="K46" s="1364"/>
      <c r="L46" s="1365"/>
      <c r="M46" s="1366"/>
    </row>
    <row r="47" spans="1:13" ht="13.5" thickBot="1" x14ac:dyDescent="0.25">
      <c r="A47" s="253" t="s">
        <v>284</v>
      </c>
      <c r="B47" s="1367"/>
      <c r="C47" s="1367"/>
      <c r="D47" s="1367"/>
      <c r="E47" s="1367"/>
      <c r="F47" s="1367"/>
      <c r="G47" s="366"/>
      <c r="H47" s="367"/>
      <c r="I47" s="1368">
        <f t="shared" si="0"/>
        <v>0</v>
      </c>
      <c r="J47" s="1369"/>
      <c r="K47" s="1370"/>
      <c r="L47" s="1371"/>
      <c r="M47" s="1372"/>
    </row>
    <row r="48" spans="1:13" ht="13.9" customHeight="1" thickBot="1" x14ac:dyDescent="0.25">
      <c r="A48" s="254" t="s">
        <v>285</v>
      </c>
      <c r="B48" s="368"/>
      <c r="C48" s="255"/>
      <c r="D48" s="1347" t="s">
        <v>252</v>
      </c>
      <c r="E48" s="1348"/>
      <c r="F48" s="1349"/>
      <c r="G48" s="369"/>
      <c r="H48" s="257"/>
      <c r="I48" s="258"/>
      <c r="J48" s="258"/>
      <c r="K48" s="258"/>
      <c r="L48" s="258"/>
      <c r="M48" s="259"/>
    </row>
    <row r="49" spans="1:13" ht="13.5" thickBot="1" x14ac:dyDescent="0.25">
      <c r="A49" s="250" t="s">
        <v>286</v>
      </c>
      <c r="B49" s="256"/>
      <c r="C49" s="256"/>
      <c r="D49" s="1350" t="s">
        <v>15</v>
      </c>
      <c r="E49" s="1350"/>
      <c r="F49" s="1350"/>
      <c r="G49" s="1350"/>
      <c r="H49" s="1351"/>
      <c r="I49" s="1352"/>
      <c r="J49" s="1353"/>
      <c r="K49" s="1353"/>
      <c r="L49" s="1353"/>
      <c r="M49" s="1354"/>
    </row>
    <row r="50" spans="1:13" s="241" customFormat="1" ht="27.75" customHeight="1" x14ac:dyDescent="0.2">
      <c r="A50" s="1355" t="s">
        <v>287</v>
      </c>
      <c r="B50" s="1356"/>
      <c r="C50" s="1356"/>
      <c r="D50" s="1356"/>
      <c r="E50" s="1356"/>
      <c r="F50" s="1356" t="s">
        <v>270</v>
      </c>
      <c r="G50" s="1356"/>
      <c r="H50" s="260" t="s">
        <v>288</v>
      </c>
      <c r="I50" s="1357" t="s">
        <v>289</v>
      </c>
      <c r="J50" s="1358"/>
      <c r="K50" s="1359"/>
      <c r="L50" s="1358" t="s">
        <v>290</v>
      </c>
      <c r="M50" s="1360"/>
    </row>
    <row r="51" spans="1:13" x14ac:dyDescent="0.2">
      <c r="A51" s="1334"/>
      <c r="B51" s="1335"/>
      <c r="C51" s="1335"/>
      <c r="D51" s="1335"/>
      <c r="E51" s="1335"/>
      <c r="F51" s="1336"/>
      <c r="G51" s="1336"/>
      <c r="H51" s="370"/>
      <c r="I51" s="1337"/>
      <c r="J51" s="1338"/>
      <c r="K51" s="1339"/>
      <c r="L51" s="1340"/>
      <c r="M51" s="1341"/>
    </row>
    <row r="52" spans="1:13" x14ac:dyDescent="0.2">
      <c r="A52" s="1334"/>
      <c r="B52" s="1335"/>
      <c r="C52" s="1335"/>
      <c r="D52" s="1335"/>
      <c r="E52" s="1335"/>
      <c r="F52" s="1336"/>
      <c r="G52" s="1336"/>
      <c r="H52" s="370"/>
      <c r="I52" s="1337"/>
      <c r="J52" s="1338"/>
      <c r="K52" s="1339"/>
      <c r="L52" s="1340"/>
      <c r="M52" s="1341"/>
    </row>
    <row r="53" spans="1:13" x14ac:dyDescent="0.2">
      <c r="A53" s="1334"/>
      <c r="B53" s="1335"/>
      <c r="C53" s="1335"/>
      <c r="D53" s="1335"/>
      <c r="E53" s="1335"/>
      <c r="F53" s="1336"/>
      <c r="G53" s="1336"/>
      <c r="H53" s="370"/>
      <c r="I53" s="1337"/>
      <c r="J53" s="1338"/>
      <c r="K53" s="1339"/>
      <c r="L53" s="1340"/>
      <c r="M53" s="1341"/>
    </row>
    <row r="54" spans="1:13" ht="13.5" thickBot="1" x14ac:dyDescent="0.25">
      <c r="A54" s="1342"/>
      <c r="B54" s="1343"/>
      <c r="C54" s="1343"/>
      <c r="D54" s="1343"/>
      <c r="E54" s="1343"/>
      <c r="F54" s="1344"/>
      <c r="G54" s="1344"/>
      <c r="H54" s="371"/>
      <c r="I54" s="1337"/>
      <c r="J54" s="1338"/>
      <c r="K54" s="1339"/>
      <c r="L54" s="1345"/>
      <c r="M54" s="1346"/>
    </row>
    <row r="55" spans="1:13" ht="12.4" customHeight="1" thickBot="1" x14ac:dyDescent="0.25">
      <c r="A55" s="1318" t="s">
        <v>291</v>
      </c>
      <c r="B55" s="1319"/>
      <c r="C55" s="1319"/>
      <c r="D55" s="1319"/>
      <c r="E55" s="1319"/>
      <c r="F55" s="1319"/>
      <c r="G55" s="1319"/>
      <c r="H55" s="1319"/>
      <c r="I55" s="1319"/>
      <c r="J55" s="1319"/>
      <c r="K55" s="1320"/>
      <c r="L55" s="1320"/>
      <c r="M55" s="1321"/>
    </row>
    <row r="56" spans="1:13" ht="12.75" customHeight="1" x14ac:dyDescent="0.2">
      <c r="A56" s="1322"/>
      <c r="B56" s="1323"/>
      <c r="C56" s="1323"/>
      <c r="D56" s="1323"/>
      <c r="E56" s="1323"/>
      <c r="F56" s="1323"/>
      <c r="G56" s="1323"/>
      <c r="H56" s="1323"/>
      <c r="I56" s="1323"/>
      <c r="J56" s="1323"/>
      <c r="K56" s="1323"/>
      <c r="L56" s="1323"/>
      <c r="M56" s="1324"/>
    </row>
    <row r="57" spans="1:13" ht="12.75" customHeight="1" x14ac:dyDescent="0.2">
      <c r="A57" s="1325"/>
      <c r="B57" s="1326"/>
      <c r="C57" s="1326"/>
      <c r="D57" s="1326"/>
      <c r="E57" s="1326"/>
      <c r="F57" s="1326"/>
      <c r="G57" s="1326"/>
      <c r="H57" s="1326"/>
      <c r="I57" s="1326"/>
      <c r="J57" s="1326"/>
      <c r="K57" s="1326"/>
      <c r="L57" s="1326"/>
      <c r="M57" s="1327"/>
    </row>
    <row r="58" spans="1:13" ht="12.75" customHeight="1" x14ac:dyDescent="0.2">
      <c r="A58" s="1325"/>
      <c r="B58" s="1326"/>
      <c r="C58" s="1326"/>
      <c r="D58" s="1326"/>
      <c r="E58" s="1326"/>
      <c r="F58" s="1326"/>
      <c r="G58" s="1326"/>
      <c r="H58" s="1326"/>
      <c r="I58" s="1326"/>
      <c r="J58" s="1326"/>
      <c r="K58" s="1326"/>
      <c r="L58" s="1326"/>
      <c r="M58" s="1327"/>
    </row>
    <row r="59" spans="1:13" ht="12.75" customHeight="1" thickBot="1" x14ac:dyDescent="0.25">
      <c r="A59" s="1328"/>
      <c r="B59" s="1329"/>
      <c r="C59" s="1329"/>
      <c r="D59" s="1329"/>
      <c r="E59" s="1329"/>
      <c r="F59" s="1329"/>
      <c r="G59" s="1329"/>
      <c r="H59" s="1329"/>
      <c r="I59" s="1329"/>
      <c r="J59" s="1329"/>
      <c r="K59" s="1329"/>
      <c r="L59" s="1329"/>
      <c r="M59" s="1330"/>
    </row>
    <row r="60" spans="1:13" ht="27" customHeight="1" thickBot="1" x14ac:dyDescent="0.25">
      <c r="A60" s="1331" t="s">
        <v>292</v>
      </c>
      <c r="B60" s="1332"/>
      <c r="C60" s="1332"/>
      <c r="D60" s="1332"/>
      <c r="E60" s="1332"/>
      <c r="F60" s="1332"/>
      <c r="G60" s="1332"/>
      <c r="H60" s="1332"/>
      <c r="I60" s="1332"/>
      <c r="J60" s="1332"/>
      <c r="K60" s="1332"/>
      <c r="L60" s="1332"/>
      <c r="M60" s="1333"/>
    </row>
    <row r="61" spans="1:13" s="242" customFormat="1" ht="14.25" customHeight="1" x14ac:dyDescent="0.2">
      <c r="A61" s="1305" t="s">
        <v>117</v>
      </c>
      <c r="B61" s="1306"/>
      <c r="C61" s="1307"/>
      <c r="D61" s="1308" t="s">
        <v>118</v>
      </c>
      <c r="E61" s="1307"/>
      <c r="F61" s="1308" t="s">
        <v>159</v>
      </c>
      <c r="G61" s="1306"/>
      <c r="H61" s="1306"/>
      <c r="I61" s="1306"/>
      <c r="J61" s="1306"/>
      <c r="K61" s="1306"/>
      <c r="L61" s="1306"/>
      <c r="M61" s="1309"/>
    </row>
    <row r="62" spans="1:13" s="215" customFormat="1" ht="29.25" customHeight="1" thickBot="1" x14ac:dyDescent="0.25">
      <c r="A62" s="1310"/>
      <c r="B62" s="1311"/>
      <c r="C62" s="1312"/>
      <c r="D62" s="1313"/>
      <c r="E62" s="1314"/>
      <c r="F62" s="1315"/>
      <c r="G62" s="1316"/>
      <c r="H62" s="1316"/>
      <c r="I62" s="1316"/>
      <c r="J62" s="1316"/>
      <c r="K62" s="1316"/>
      <c r="L62" s="1316"/>
      <c r="M62" s="1317"/>
    </row>
    <row r="63" spans="1:13" ht="74.099999999999994" customHeight="1" x14ac:dyDescent="0.2">
      <c r="A63" s="1304" t="s">
        <v>98</v>
      </c>
      <c r="B63" s="1304"/>
      <c r="C63" s="1304"/>
      <c r="D63" s="1304"/>
      <c r="E63" s="1304"/>
      <c r="F63" s="1304"/>
      <c r="G63" s="1304"/>
      <c r="H63" s="1304"/>
      <c r="I63" s="1304"/>
      <c r="J63" s="1304"/>
      <c r="K63" s="1304"/>
      <c r="L63" s="1304"/>
      <c r="M63" s="1304"/>
    </row>
  </sheetData>
  <sheetProtection password="DA8F" sheet="1" selectLockedCells="1"/>
  <mergeCells count="119">
    <mergeCell ref="A60:M60"/>
    <mergeCell ref="H24:M24"/>
    <mergeCell ref="H25:M25"/>
    <mergeCell ref="I26:M26"/>
    <mergeCell ref="A63:M63"/>
    <mergeCell ref="A61:C61"/>
    <mergeCell ref="D61:E61"/>
    <mergeCell ref="F61:M61"/>
    <mergeCell ref="A62:C62"/>
    <mergeCell ref="D62:E62"/>
    <mergeCell ref="F62:M62"/>
    <mergeCell ref="A54:E54"/>
    <mergeCell ref="F54:G54"/>
    <mergeCell ref="I54:K54"/>
    <mergeCell ref="L54:M54"/>
    <mergeCell ref="A55:M55"/>
    <mergeCell ref="A56:M56"/>
    <mergeCell ref="A57:M57"/>
    <mergeCell ref="A58:M58"/>
    <mergeCell ref="A59:M59"/>
    <mergeCell ref="A51:E51"/>
    <mergeCell ref="F51:G51"/>
    <mergeCell ref="I51:K51"/>
    <mergeCell ref="L51:M51"/>
    <mergeCell ref="A52:E52"/>
    <mergeCell ref="F52:G52"/>
    <mergeCell ref="I52:K52"/>
    <mergeCell ref="L52:M52"/>
    <mergeCell ref="A53:E53"/>
    <mergeCell ref="F53:G53"/>
    <mergeCell ref="I53:K53"/>
    <mergeCell ref="L53:M53"/>
    <mergeCell ref="B47:F47"/>
    <mergeCell ref="I47:K47"/>
    <mergeCell ref="L47:M47"/>
    <mergeCell ref="D48:F48"/>
    <mergeCell ref="D49:H49"/>
    <mergeCell ref="I49:M49"/>
    <mergeCell ref="A50:E50"/>
    <mergeCell ref="F50:G50"/>
    <mergeCell ref="I50:K50"/>
    <mergeCell ref="L50:M50"/>
    <mergeCell ref="B44:F44"/>
    <mergeCell ref="I44:K44"/>
    <mergeCell ref="L44:M44"/>
    <mergeCell ref="B45:F45"/>
    <mergeCell ref="I45:K45"/>
    <mergeCell ref="L45:M45"/>
    <mergeCell ref="B46:F46"/>
    <mergeCell ref="I46:K46"/>
    <mergeCell ref="L46:M46"/>
    <mergeCell ref="B41:F41"/>
    <mergeCell ref="I41:K41"/>
    <mergeCell ref="L41:M41"/>
    <mergeCell ref="B42:F42"/>
    <mergeCell ref="I42:K42"/>
    <mergeCell ref="L42:M42"/>
    <mergeCell ref="B43:F43"/>
    <mergeCell ref="I43:K43"/>
    <mergeCell ref="L43:M43"/>
    <mergeCell ref="B38:F38"/>
    <mergeCell ref="I38:K38"/>
    <mergeCell ref="L38:M38"/>
    <mergeCell ref="B39:F39"/>
    <mergeCell ref="I39:K39"/>
    <mergeCell ref="L39:M39"/>
    <mergeCell ref="B40:F40"/>
    <mergeCell ref="I40:K40"/>
    <mergeCell ref="L40:M40"/>
    <mergeCell ref="D35:H35"/>
    <mergeCell ref="A31:M31"/>
    <mergeCell ref="I35:M35"/>
    <mergeCell ref="A36:A37"/>
    <mergeCell ref="B36:F37"/>
    <mergeCell ref="G36:H36"/>
    <mergeCell ref="I36:M36"/>
    <mergeCell ref="I37:K37"/>
    <mergeCell ref="L37:M37"/>
    <mergeCell ref="B28:E28"/>
    <mergeCell ref="B22:M22"/>
    <mergeCell ref="B24:E24"/>
    <mergeCell ref="A27:M27"/>
    <mergeCell ref="B26:E26"/>
    <mergeCell ref="F24:G24"/>
    <mergeCell ref="B29:E29"/>
    <mergeCell ref="B30:E30"/>
    <mergeCell ref="A32:A34"/>
    <mergeCell ref="B32:B34"/>
    <mergeCell ref="C32:H34"/>
    <mergeCell ref="R5:U5"/>
    <mergeCell ref="B10:H10"/>
    <mergeCell ref="I10:J10"/>
    <mergeCell ref="K10:M10"/>
    <mergeCell ref="B11:M11"/>
    <mergeCell ref="A12:M12"/>
    <mergeCell ref="O12:W14"/>
    <mergeCell ref="H14:M14"/>
    <mergeCell ref="B16:E16"/>
    <mergeCell ref="F16:G16"/>
    <mergeCell ref="H16:M16"/>
    <mergeCell ref="A15:M15"/>
    <mergeCell ref="N2:O2"/>
    <mergeCell ref="N5:Q5"/>
    <mergeCell ref="F25:G25"/>
    <mergeCell ref="F26:G26"/>
    <mergeCell ref="A1:M1"/>
    <mergeCell ref="B2:E2"/>
    <mergeCell ref="G9:H9"/>
    <mergeCell ref="I9:J9"/>
    <mergeCell ref="K9:M9"/>
    <mergeCell ref="A13:M13"/>
    <mergeCell ref="B17:G17"/>
    <mergeCell ref="H17:H18"/>
    <mergeCell ref="I17:M18"/>
    <mergeCell ref="B18:G18"/>
    <mergeCell ref="C19:M19"/>
    <mergeCell ref="B20:M20"/>
    <mergeCell ref="B21:M21"/>
    <mergeCell ref="B25:E25"/>
  </mergeCells>
  <dataValidations count="4">
    <dataValidation allowBlank="1" showInputMessage="1" showErrorMessage="1" promptTitle="Telefonnummer" prompt="Bitte geben Sie hier die vollständige Telefonnummer mit Vorwahl an._x000a_Das Reisebüro wird sich im Bedarfsfall mit Ihnen in Verbindung setzen." sqref="B20"/>
    <dataValidation type="list" allowBlank="1" showInputMessage="1" showErrorMessage="1" sqref="B19 G48 B48 B32:B34">
      <formula1>"ja,nein"</formula1>
    </dataValidation>
    <dataValidation type="list" allowBlank="1" showInputMessage="1" showErrorMessage="1" sqref="F51:F54">
      <formula1>"Einzelzimmer,Doppelzimmer"</formula1>
    </dataValidation>
    <dataValidation allowBlank="1" showInputMessage="1" showErrorMessage="1" promptTitle="Personalschlüssel" prompt="Geben Sie hier bitte die Personalnummer an." sqref="B22:M22"/>
  </dataValidations>
  <hyperlinks>
    <hyperlink ref="B8" r:id="rId1"/>
  </hyperlinks>
  <pageMargins left="0.70866141732283472" right="0.70866141732283472" top="0.31496062992125984" bottom="0.39370078740157483" header="0.31496062992125984" footer="0.15748031496062992"/>
  <pageSetup paperSize="9" scale="85" orientation="portrait" blackAndWhite="1"/>
  <headerFooter>
    <oddFooter>&amp;L&amp;"Arial,Kursiv"Vordruck Stand: Januar 2021</oddFooter>
  </headerFooter>
  <rowBreaks count="1" manualBreakCount="1">
    <brk id="62"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123825</xdr:colOff>
                    <xdr:row>12</xdr:row>
                    <xdr:rowOff>9525</xdr:rowOff>
                  </from>
                  <to>
                    <xdr:col>6</xdr:col>
                    <xdr:colOff>142875</xdr:colOff>
                    <xdr:row>13</xdr:row>
                    <xdr:rowOff>180975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4</xdr:col>
                    <xdr:colOff>142875</xdr:colOff>
                    <xdr:row>12</xdr:row>
                    <xdr:rowOff>9525</xdr:rowOff>
                  </from>
                  <to>
                    <xdr:col>7</xdr:col>
                    <xdr:colOff>142875</xdr:colOff>
                    <xdr:row>13</xdr:row>
                    <xdr:rowOff>180975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19050</xdr:colOff>
                    <xdr:row>12</xdr:row>
                    <xdr:rowOff>9525</xdr:rowOff>
                  </from>
                  <to>
                    <xdr:col>8</xdr:col>
                    <xdr:colOff>123825</xdr:colOff>
                    <xdr:row>13</xdr:row>
                    <xdr:rowOff>180975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666750</xdr:colOff>
                    <xdr:row>11</xdr:row>
                    <xdr:rowOff>333375</xdr:rowOff>
                  </from>
                  <to>
                    <xdr:col>11</xdr:col>
                    <xdr:colOff>85725</xdr:colOff>
                    <xdr:row>14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34998626667073579"/>
    <pageSetUpPr fitToPage="1"/>
  </sheetPr>
  <dimension ref="A1:X51"/>
  <sheetViews>
    <sheetView showGridLines="0" showZeros="0" zoomScale="120" zoomScaleNormal="120" workbookViewId="0">
      <selection activeCell="F3" sqref="F3:G3"/>
    </sheetView>
  </sheetViews>
  <sheetFormatPr baseColWidth="10" defaultColWidth="11.28515625" defaultRowHeight="12.75" x14ac:dyDescent="0.2"/>
  <cols>
    <col min="1" max="1" width="21" style="39" customWidth="1"/>
    <col min="2" max="3" width="5.28515625" style="39" customWidth="1"/>
    <col min="4" max="5" width="5" style="39" customWidth="1"/>
    <col min="6" max="6" width="8.28515625" style="39" customWidth="1"/>
    <col min="7" max="7" width="10.7109375" style="39" customWidth="1"/>
    <col min="8" max="8" width="9.28515625" style="39" customWidth="1"/>
    <col min="9" max="9" width="10.7109375" style="39" customWidth="1"/>
    <col min="10" max="10" width="9.7109375" style="39" customWidth="1"/>
    <col min="11" max="11" width="10.7109375" style="39" customWidth="1"/>
    <col min="12" max="12" width="11.28515625" style="39"/>
    <col min="13" max="13" width="9.140625" style="39" customWidth="1"/>
    <col min="14" max="16384" width="11.28515625" style="39"/>
  </cols>
  <sheetData>
    <row r="1" spans="1:24" ht="75.400000000000006" customHeight="1" thickBot="1" x14ac:dyDescent="0.25">
      <c r="A1" s="1553" t="s">
        <v>21</v>
      </c>
      <c r="B1" s="1554"/>
      <c r="C1" s="1554"/>
      <c r="D1" s="1554"/>
      <c r="E1" s="1554"/>
      <c r="F1" s="1554"/>
      <c r="G1" s="1554"/>
      <c r="H1" s="1554"/>
      <c r="I1" s="1554"/>
      <c r="J1" s="1554"/>
      <c r="K1" s="1554"/>
      <c r="L1" s="1007"/>
      <c r="M1" s="1008"/>
      <c r="N1" s="1008"/>
      <c r="O1" s="1008"/>
      <c r="P1" s="1008"/>
      <c r="Q1" s="1008"/>
      <c r="R1" s="1009"/>
      <c r="S1" s="1009"/>
      <c r="T1" s="1009"/>
      <c r="U1" s="1009"/>
      <c r="V1" s="1009"/>
      <c r="W1" s="1009"/>
      <c r="X1" s="1009"/>
    </row>
    <row r="2" spans="1:24" s="38" customFormat="1" ht="32.25" customHeight="1" x14ac:dyDescent="0.2">
      <c r="A2" s="1555" t="s">
        <v>18</v>
      </c>
      <c r="B2" s="1556"/>
      <c r="C2" s="1556"/>
      <c r="D2" s="1556"/>
      <c r="E2" s="1557">
        <f>IF('Dienstreiseantrag eintägig'!A20&gt;0,'Dienstreiseantrag eintägig'!A20,'Dienstreiseantrag mehrtägig'!A21)</f>
        <v>0</v>
      </c>
      <c r="F2" s="1557"/>
      <c r="G2" s="1557"/>
      <c r="H2" s="1557"/>
      <c r="I2" s="1557"/>
      <c r="J2" s="1558" t="s">
        <v>293</v>
      </c>
      <c r="K2" s="1559"/>
      <c r="L2" s="1007" t="s">
        <v>321</v>
      </c>
      <c r="M2" s="1008"/>
      <c r="N2" s="1551" t="str">
        <f>Personenstammblatt!J23</f>
        <v>Januar 2021</v>
      </c>
      <c r="O2" s="1552"/>
      <c r="P2" s="299"/>
      <c r="Q2" s="299"/>
      <c r="R2" s="1009"/>
      <c r="S2" s="1009"/>
      <c r="T2" s="1009"/>
      <c r="U2" s="1009"/>
      <c r="V2" s="1009"/>
      <c r="W2" s="1009"/>
      <c r="X2" s="1009"/>
    </row>
    <row r="3" spans="1:24" s="38" customFormat="1" ht="32.25" customHeight="1" thickBot="1" x14ac:dyDescent="0.25">
      <c r="A3" s="261" t="s">
        <v>323</v>
      </c>
      <c r="B3" s="1564" t="str">
        <f>CONCATENATE(LEFT(Personenstammblatt!AE1,8)," / ",Personenstammblatt!AB18)</f>
        <v xml:space="preserve"> / </v>
      </c>
      <c r="C3" s="1565"/>
      <c r="D3" s="1566"/>
      <c r="E3" s="262" t="s">
        <v>19</v>
      </c>
      <c r="F3" s="1560">
        <f>IF('Dienstreiseantrag eintägig'!G12&gt;0,'Dienstreiseantrag eintägig'!G12,'Dienstreiseantrag mehrtägig'!G13)</f>
        <v>0</v>
      </c>
      <c r="G3" s="1567"/>
      <c r="H3" s="263" t="s">
        <v>20</v>
      </c>
      <c r="I3" s="1560">
        <f>IF('Dienstreiseantrag eintägig'!G12&gt;0,'Dienstreiseantrag eintägig'!G12,'Dienstreiseantrag mehrtägig'!R13)</f>
        <v>0</v>
      </c>
      <c r="J3" s="1561"/>
      <c r="K3" s="271"/>
      <c r="L3" s="37"/>
      <c r="M3" s="37"/>
    </row>
    <row r="4" spans="1:24" s="38" customFormat="1" ht="12.75" customHeight="1" x14ac:dyDescent="0.2">
      <c r="A4" s="45" t="s">
        <v>173</v>
      </c>
      <c r="B4" s="1543"/>
      <c r="C4" s="1544"/>
      <c r="D4" s="1545" t="s">
        <v>110</v>
      </c>
      <c r="E4" s="1546"/>
      <c r="F4" s="1547"/>
      <c r="G4" s="1548"/>
      <c r="H4" s="46"/>
      <c r="I4" s="270"/>
      <c r="J4" s="270"/>
      <c r="K4" s="269"/>
      <c r="L4" s="37"/>
      <c r="M4" s="37"/>
    </row>
    <row r="5" spans="1:24" ht="13.9" customHeight="1" x14ac:dyDescent="0.2">
      <c r="A5" s="42" t="s">
        <v>175</v>
      </c>
      <c r="B5" s="1534"/>
      <c r="C5" s="1534"/>
      <c r="D5" s="1534"/>
      <c r="E5" s="1534"/>
      <c r="F5" s="1534"/>
      <c r="G5" s="1535"/>
      <c r="H5" s="1521" t="s">
        <v>180</v>
      </c>
      <c r="I5" s="1523"/>
      <c r="J5" s="1524"/>
      <c r="K5" s="1525"/>
      <c r="N5" s="40"/>
    </row>
    <row r="6" spans="1:24" x14ac:dyDescent="0.2">
      <c r="A6" s="41" t="s">
        <v>176</v>
      </c>
      <c r="B6" s="1529"/>
      <c r="C6" s="1530"/>
      <c r="D6" s="1530"/>
      <c r="E6" s="1530"/>
      <c r="F6" s="1530"/>
      <c r="G6" s="1531"/>
      <c r="H6" s="1522"/>
      <c r="I6" s="1526"/>
      <c r="J6" s="1527"/>
      <c r="K6" s="1528"/>
      <c r="N6" s="40"/>
    </row>
    <row r="7" spans="1:24" ht="26.65" customHeight="1" x14ac:dyDescent="0.2">
      <c r="A7" s="44" t="s">
        <v>182</v>
      </c>
      <c r="B7" s="1536"/>
      <c r="C7" s="1537"/>
      <c r="D7" s="1537"/>
      <c r="E7" s="1537"/>
      <c r="F7" s="1537"/>
      <c r="G7" s="1537"/>
      <c r="H7" s="1537"/>
      <c r="I7" s="1537"/>
      <c r="J7" s="1537"/>
      <c r="K7" s="1538"/>
    </row>
    <row r="8" spans="1:24" x14ac:dyDescent="0.2">
      <c r="A8" s="42" t="s">
        <v>179</v>
      </c>
      <c r="B8" s="1509" t="s">
        <v>191</v>
      </c>
      <c r="C8" s="1516"/>
      <c r="D8" s="1516"/>
      <c r="E8" s="1516"/>
      <c r="F8" s="1516"/>
      <c r="G8" s="1516"/>
      <c r="H8" s="1516"/>
      <c r="I8" s="1516"/>
      <c r="J8" s="1516"/>
      <c r="K8" s="1517"/>
    </row>
    <row r="9" spans="1:24" x14ac:dyDescent="0.2">
      <c r="A9" s="42" t="s">
        <v>294</v>
      </c>
      <c r="B9" s="1518"/>
      <c r="C9" s="1519"/>
      <c r="D9" s="1519"/>
      <c r="E9" s="1519"/>
      <c r="F9" s="1519"/>
      <c r="G9" s="1519"/>
      <c r="H9" s="1519"/>
      <c r="I9" s="1519"/>
      <c r="J9" s="1519"/>
      <c r="K9" s="1520"/>
      <c r="L9" s="265"/>
    </row>
    <row r="10" spans="1:24" x14ac:dyDescent="0.2">
      <c r="A10" s="466" t="s">
        <v>324</v>
      </c>
      <c r="B10" s="1509"/>
      <c r="C10" s="1516"/>
      <c r="D10" s="1516"/>
      <c r="E10" s="1516"/>
      <c r="F10" s="1516"/>
      <c r="G10" s="1516"/>
      <c r="H10" s="1516"/>
      <c r="I10" s="1516"/>
      <c r="J10" s="1516"/>
      <c r="K10" s="1517"/>
    </row>
    <row r="11" spans="1:24" x14ac:dyDescent="0.2">
      <c r="A11" s="43" t="s">
        <v>278</v>
      </c>
      <c r="B11" s="1539"/>
      <c r="C11" s="1540"/>
      <c r="D11" s="1540"/>
      <c r="E11" s="1540"/>
      <c r="F11" s="1505" t="s">
        <v>183</v>
      </c>
      <c r="G11" s="1505"/>
      <c r="H11" s="1505"/>
      <c r="I11" s="1505"/>
      <c r="J11" s="1506"/>
      <c r="K11" s="1507"/>
    </row>
    <row r="12" spans="1:24" ht="15" customHeight="1" x14ac:dyDescent="0.2">
      <c r="A12" s="42" t="s">
        <v>189</v>
      </c>
      <c r="B12" s="1508"/>
      <c r="C12" s="1508"/>
      <c r="D12" s="1508"/>
      <c r="E12" s="1509"/>
      <c r="F12" s="1510" t="s">
        <v>25</v>
      </c>
      <c r="G12" s="1510"/>
      <c r="H12" s="1511"/>
      <c r="I12" s="1511"/>
      <c r="J12" s="1512"/>
      <c r="K12" s="1513"/>
    </row>
    <row r="13" spans="1:24" ht="15" customHeight="1" x14ac:dyDescent="0.2">
      <c r="A13" s="44" t="s">
        <v>279</v>
      </c>
      <c r="B13" s="1508"/>
      <c r="C13" s="1508"/>
      <c r="D13" s="1508"/>
      <c r="E13" s="1509"/>
      <c r="F13" s="1562" t="s">
        <v>295</v>
      </c>
      <c r="G13" s="1563"/>
      <c r="H13" s="1514"/>
      <c r="I13" s="1514"/>
      <c r="J13" s="1142"/>
      <c r="K13" s="1515"/>
    </row>
    <row r="14" spans="1:24" ht="15" customHeight="1" thickBot="1" x14ac:dyDescent="0.25">
      <c r="A14" s="359" t="s">
        <v>190</v>
      </c>
      <c r="B14" s="1495"/>
      <c r="C14" s="1495"/>
      <c r="D14" s="1495"/>
      <c r="E14" s="1496"/>
      <c r="F14" s="1497"/>
      <c r="G14" s="1498"/>
      <c r="H14" s="1499"/>
      <c r="I14" s="1500"/>
      <c r="J14" s="1500"/>
      <c r="K14" s="1501"/>
    </row>
    <row r="15" spans="1:24" ht="3.75" customHeight="1" x14ac:dyDescent="0.2">
      <c r="A15" s="1502"/>
      <c r="B15" s="1503"/>
      <c r="C15" s="1503"/>
      <c r="D15" s="1503"/>
      <c r="E15" s="1503"/>
      <c r="F15" s="1503"/>
      <c r="G15" s="1503"/>
      <c r="H15" s="1503"/>
      <c r="I15" s="1503"/>
      <c r="J15" s="1503"/>
      <c r="K15" s="1504"/>
    </row>
    <row r="16" spans="1:24" s="38" customFormat="1" ht="12.75" customHeight="1" x14ac:dyDescent="0.2">
      <c r="A16" s="185" t="s">
        <v>173</v>
      </c>
      <c r="B16" s="1541"/>
      <c r="C16" s="1542"/>
      <c r="D16" s="1549" t="s">
        <v>110</v>
      </c>
      <c r="E16" s="1550"/>
      <c r="F16" s="1532"/>
      <c r="G16" s="1533"/>
      <c r="H16" s="333"/>
      <c r="I16" s="270"/>
      <c r="J16" s="270"/>
      <c r="K16" s="269"/>
      <c r="L16" s="37"/>
      <c r="M16" s="37"/>
    </row>
    <row r="17" spans="1:14" ht="13.9" customHeight="1" x14ac:dyDescent="0.2">
      <c r="A17" s="42" t="s">
        <v>175</v>
      </c>
      <c r="B17" s="1534"/>
      <c r="C17" s="1534"/>
      <c r="D17" s="1534"/>
      <c r="E17" s="1534"/>
      <c r="F17" s="1534"/>
      <c r="G17" s="1535"/>
      <c r="H17" s="1521" t="s">
        <v>180</v>
      </c>
      <c r="I17" s="1523"/>
      <c r="J17" s="1524"/>
      <c r="K17" s="1525"/>
      <c r="N17" s="40"/>
    </row>
    <row r="18" spans="1:14" x14ac:dyDescent="0.2">
      <c r="A18" s="41" t="s">
        <v>176</v>
      </c>
      <c r="B18" s="1529"/>
      <c r="C18" s="1530"/>
      <c r="D18" s="1530"/>
      <c r="E18" s="1530"/>
      <c r="F18" s="1530"/>
      <c r="G18" s="1531"/>
      <c r="H18" s="1522"/>
      <c r="I18" s="1526"/>
      <c r="J18" s="1527"/>
      <c r="K18" s="1528"/>
      <c r="N18" s="40"/>
    </row>
    <row r="19" spans="1:14" ht="26.65" customHeight="1" x14ac:dyDescent="0.2">
      <c r="A19" s="44" t="s">
        <v>182</v>
      </c>
      <c r="B19" s="1536"/>
      <c r="C19" s="1537"/>
      <c r="D19" s="1537"/>
      <c r="E19" s="1537"/>
      <c r="F19" s="1537"/>
      <c r="G19" s="1537"/>
      <c r="H19" s="1537"/>
      <c r="I19" s="1537"/>
      <c r="J19" s="1537"/>
      <c r="K19" s="1538"/>
    </row>
    <row r="20" spans="1:14" x14ac:dyDescent="0.2">
      <c r="A20" s="42" t="s">
        <v>179</v>
      </c>
      <c r="B20" s="1509" t="s">
        <v>191</v>
      </c>
      <c r="C20" s="1516"/>
      <c r="D20" s="1516"/>
      <c r="E20" s="1516"/>
      <c r="F20" s="1516"/>
      <c r="G20" s="1516"/>
      <c r="H20" s="1516"/>
      <c r="I20" s="1516"/>
      <c r="J20" s="1516"/>
      <c r="K20" s="1517"/>
    </row>
    <row r="21" spans="1:14" x14ac:dyDescent="0.2">
      <c r="A21" s="42" t="s">
        <v>294</v>
      </c>
      <c r="B21" s="1518"/>
      <c r="C21" s="1519"/>
      <c r="D21" s="1519"/>
      <c r="E21" s="1519"/>
      <c r="F21" s="1519"/>
      <c r="G21" s="1519"/>
      <c r="H21" s="1519"/>
      <c r="I21" s="1519"/>
      <c r="J21" s="1519"/>
      <c r="K21" s="1520"/>
      <c r="L21" s="265"/>
    </row>
    <row r="22" spans="1:14" x14ac:dyDescent="0.2">
      <c r="A22" s="466" t="s">
        <v>324</v>
      </c>
      <c r="B22" s="1509"/>
      <c r="C22" s="1516"/>
      <c r="D22" s="1516"/>
      <c r="E22" s="1516"/>
      <c r="F22" s="1516"/>
      <c r="G22" s="1516"/>
      <c r="H22" s="1516"/>
      <c r="I22" s="1516"/>
      <c r="J22" s="1516"/>
      <c r="K22" s="1517"/>
    </row>
    <row r="23" spans="1:14" x14ac:dyDescent="0.2">
      <c r="A23" s="43" t="s">
        <v>278</v>
      </c>
      <c r="B23" s="1539"/>
      <c r="C23" s="1540"/>
      <c r="D23" s="1540"/>
      <c r="E23" s="1540"/>
      <c r="F23" s="1505" t="s">
        <v>183</v>
      </c>
      <c r="G23" s="1505"/>
      <c r="H23" s="1505"/>
      <c r="I23" s="1505"/>
      <c r="J23" s="1506"/>
      <c r="K23" s="1507"/>
    </row>
    <row r="24" spans="1:14" ht="15" customHeight="1" x14ac:dyDescent="0.2">
      <c r="A24" s="42" t="s">
        <v>189</v>
      </c>
      <c r="B24" s="1508"/>
      <c r="C24" s="1508"/>
      <c r="D24" s="1508"/>
      <c r="E24" s="1509"/>
      <c r="F24" s="1510" t="s">
        <v>25</v>
      </c>
      <c r="G24" s="1510"/>
      <c r="H24" s="1511"/>
      <c r="I24" s="1511"/>
      <c r="J24" s="1512"/>
      <c r="K24" s="1513"/>
    </row>
    <row r="25" spans="1:14" ht="15" customHeight="1" x14ac:dyDescent="0.2">
      <c r="A25" s="44" t="s">
        <v>279</v>
      </c>
      <c r="B25" s="1508"/>
      <c r="C25" s="1508"/>
      <c r="D25" s="1508"/>
      <c r="E25" s="1509"/>
      <c r="F25" s="1562" t="s">
        <v>295</v>
      </c>
      <c r="G25" s="1563"/>
      <c r="H25" s="1514"/>
      <c r="I25" s="1514"/>
      <c r="J25" s="1142"/>
      <c r="K25" s="1515"/>
    </row>
    <row r="26" spans="1:14" ht="15" customHeight="1" thickBot="1" x14ac:dyDescent="0.25">
      <c r="A26" s="359" t="s">
        <v>190</v>
      </c>
      <c r="B26" s="1495"/>
      <c r="C26" s="1495"/>
      <c r="D26" s="1495"/>
      <c r="E26" s="1496"/>
      <c r="F26" s="1497"/>
      <c r="G26" s="1498"/>
      <c r="H26" s="1499"/>
      <c r="I26" s="1500"/>
      <c r="J26" s="1500"/>
      <c r="K26" s="1501"/>
    </row>
    <row r="27" spans="1:14" ht="3.75" customHeight="1" x14ac:dyDescent="0.2">
      <c r="A27" s="1502"/>
      <c r="B27" s="1503"/>
      <c r="C27" s="1503"/>
      <c r="D27" s="1503"/>
      <c r="E27" s="1503"/>
      <c r="F27" s="1503"/>
      <c r="G27" s="1503"/>
      <c r="H27" s="1503"/>
      <c r="I27" s="1503"/>
      <c r="J27" s="1503"/>
      <c r="K27" s="1504"/>
    </row>
    <row r="28" spans="1:14" s="38" customFormat="1" ht="12.75" customHeight="1" x14ac:dyDescent="0.2">
      <c r="A28" s="185" t="s">
        <v>173</v>
      </c>
      <c r="B28" s="1541"/>
      <c r="C28" s="1542"/>
      <c r="D28" s="1549" t="s">
        <v>110</v>
      </c>
      <c r="E28" s="1550"/>
      <c r="F28" s="1532"/>
      <c r="G28" s="1533"/>
      <c r="H28" s="333"/>
      <c r="I28" s="270"/>
      <c r="J28" s="270"/>
      <c r="K28" s="269"/>
      <c r="L28" s="37"/>
      <c r="M28" s="37"/>
    </row>
    <row r="29" spans="1:14" ht="13.9" customHeight="1" x14ac:dyDescent="0.2">
      <c r="A29" s="42" t="s">
        <v>175</v>
      </c>
      <c r="B29" s="1534"/>
      <c r="C29" s="1534"/>
      <c r="D29" s="1534"/>
      <c r="E29" s="1534"/>
      <c r="F29" s="1534"/>
      <c r="G29" s="1535"/>
      <c r="H29" s="1521" t="s">
        <v>180</v>
      </c>
      <c r="I29" s="1523"/>
      <c r="J29" s="1524"/>
      <c r="K29" s="1525"/>
      <c r="N29" s="40"/>
    </row>
    <row r="30" spans="1:14" x14ac:dyDescent="0.2">
      <c r="A30" s="41" t="s">
        <v>176</v>
      </c>
      <c r="B30" s="1529"/>
      <c r="C30" s="1530"/>
      <c r="D30" s="1530"/>
      <c r="E30" s="1530"/>
      <c r="F30" s="1530"/>
      <c r="G30" s="1531"/>
      <c r="H30" s="1522"/>
      <c r="I30" s="1526"/>
      <c r="J30" s="1527"/>
      <c r="K30" s="1528"/>
      <c r="N30" s="40"/>
    </row>
    <row r="31" spans="1:14" ht="26.65" customHeight="1" x14ac:dyDescent="0.2">
      <c r="A31" s="44" t="s">
        <v>182</v>
      </c>
      <c r="B31" s="1536"/>
      <c r="C31" s="1537"/>
      <c r="D31" s="1537"/>
      <c r="E31" s="1537"/>
      <c r="F31" s="1537"/>
      <c r="G31" s="1537"/>
      <c r="H31" s="1537"/>
      <c r="I31" s="1537"/>
      <c r="J31" s="1537"/>
      <c r="K31" s="1538"/>
    </row>
    <row r="32" spans="1:14" x14ac:dyDescent="0.2">
      <c r="A32" s="42" t="s">
        <v>179</v>
      </c>
      <c r="B32" s="1509" t="s">
        <v>191</v>
      </c>
      <c r="C32" s="1516"/>
      <c r="D32" s="1516"/>
      <c r="E32" s="1516"/>
      <c r="F32" s="1516"/>
      <c r="G32" s="1516"/>
      <c r="H32" s="1516"/>
      <c r="I32" s="1516"/>
      <c r="J32" s="1516"/>
      <c r="K32" s="1517"/>
    </row>
    <row r="33" spans="1:15" x14ac:dyDescent="0.2">
      <c r="A33" s="42" t="s">
        <v>294</v>
      </c>
      <c r="B33" s="1518"/>
      <c r="C33" s="1519"/>
      <c r="D33" s="1519"/>
      <c r="E33" s="1519"/>
      <c r="F33" s="1519"/>
      <c r="G33" s="1519"/>
      <c r="H33" s="1519"/>
      <c r="I33" s="1519"/>
      <c r="J33" s="1519"/>
      <c r="K33" s="1520"/>
      <c r="L33" s="265"/>
    </row>
    <row r="34" spans="1:15" x14ac:dyDescent="0.2">
      <c r="A34" s="466" t="s">
        <v>324</v>
      </c>
      <c r="B34" s="1509"/>
      <c r="C34" s="1516"/>
      <c r="D34" s="1516"/>
      <c r="E34" s="1516"/>
      <c r="F34" s="1516"/>
      <c r="G34" s="1516"/>
      <c r="H34" s="1516"/>
      <c r="I34" s="1516"/>
      <c r="J34" s="1516"/>
      <c r="K34" s="1517"/>
    </row>
    <row r="35" spans="1:15" x14ac:dyDescent="0.2">
      <c r="A35" s="43" t="s">
        <v>278</v>
      </c>
      <c r="B35" s="1539"/>
      <c r="C35" s="1540"/>
      <c r="D35" s="1540"/>
      <c r="E35" s="1540"/>
      <c r="F35" s="1505" t="s">
        <v>183</v>
      </c>
      <c r="G35" s="1505"/>
      <c r="H35" s="1505"/>
      <c r="I35" s="1505"/>
      <c r="J35" s="1506"/>
      <c r="K35" s="1507"/>
    </row>
    <row r="36" spans="1:15" ht="15" customHeight="1" x14ac:dyDescent="0.2">
      <c r="A36" s="42" t="s">
        <v>189</v>
      </c>
      <c r="B36" s="1508"/>
      <c r="C36" s="1508"/>
      <c r="D36" s="1508"/>
      <c r="E36" s="1509"/>
      <c r="F36" s="1510" t="s">
        <v>25</v>
      </c>
      <c r="G36" s="1510"/>
      <c r="H36" s="1511"/>
      <c r="I36" s="1511"/>
      <c r="J36" s="1512"/>
      <c r="K36" s="1513"/>
    </row>
    <row r="37" spans="1:15" ht="15" customHeight="1" x14ac:dyDescent="0.2">
      <c r="A37" s="44" t="s">
        <v>279</v>
      </c>
      <c r="B37" s="1508"/>
      <c r="C37" s="1508"/>
      <c r="D37" s="1508"/>
      <c r="E37" s="1509"/>
      <c r="F37" s="1562" t="s">
        <v>295</v>
      </c>
      <c r="G37" s="1563"/>
      <c r="H37" s="1514"/>
      <c r="I37" s="1514"/>
      <c r="J37" s="1142"/>
      <c r="K37" s="1515"/>
    </row>
    <row r="38" spans="1:15" ht="15" customHeight="1" thickBot="1" x14ac:dyDescent="0.25">
      <c r="A38" s="359" t="s">
        <v>190</v>
      </c>
      <c r="B38" s="1495"/>
      <c r="C38" s="1495"/>
      <c r="D38" s="1495"/>
      <c r="E38" s="1496"/>
      <c r="F38" s="1497"/>
      <c r="G38" s="1498"/>
      <c r="H38" s="1499"/>
      <c r="I38" s="1500"/>
      <c r="J38" s="1500"/>
      <c r="K38" s="1501"/>
    </row>
    <row r="39" spans="1:15" ht="3.75" customHeight="1" x14ac:dyDescent="0.2">
      <c r="A39" s="1502"/>
      <c r="B39" s="1503"/>
      <c r="C39" s="1503"/>
      <c r="D39" s="1503"/>
      <c r="E39" s="1503"/>
      <c r="F39" s="1503"/>
      <c r="G39" s="1503"/>
      <c r="H39" s="1503"/>
      <c r="I39" s="1503"/>
      <c r="J39" s="1503"/>
      <c r="K39" s="1504"/>
    </row>
    <row r="40" spans="1:15" s="38" customFormat="1" ht="12.75" customHeight="1" x14ac:dyDescent="0.2">
      <c r="A40" s="185" t="s">
        <v>173</v>
      </c>
      <c r="B40" s="1541"/>
      <c r="C40" s="1542"/>
      <c r="D40" s="1549" t="s">
        <v>110</v>
      </c>
      <c r="E40" s="1550"/>
      <c r="F40" s="1532"/>
      <c r="G40" s="1533"/>
      <c r="H40" s="333"/>
      <c r="I40" s="270"/>
      <c r="J40" s="270"/>
      <c r="K40" s="269"/>
      <c r="L40" s="37"/>
      <c r="M40" s="37"/>
    </row>
    <row r="41" spans="1:15" ht="13.9" customHeight="1" x14ac:dyDescent="0.2">
      <c r="A41" s="42" t="s">
        <v>175</v>
      </c>
      <c r="B41" s="1534"/>
      <c r="C41" s="1534"/>
      <c r="D41" s="1534"/>
      <c r="E41" s="1534"/>
      <c r="F41" s="1534"/>
      <c r="G41" s="1535"/>
      <c r="H41" s="1521" t="s">
        <v>180</v>
      </c>
      <c r="I41" s="1523"/>
      <c r="J41" s="1524"/>
      <c r="K41" s="1525"/>
      <c r="N41" s="40"/>
      <c r="O41" s="39" t="s">
        <v>191</v>
      </c>
    </row>
    <row r="42" spans="1:15" x14ac:dyDescent="0.2">
      <c r="A42" s="41" t="s">
        <v>176</v>
      </c>
      <c r="B42" s="1529"/>
      <c r="C42" s="1530"/>
      <c r="D42" s="1530"/>
      <c r="E42" s="1530"/>
      <c r="F42" s="1530"/>
      <c r="G42" s="1531"/>
      <c r="H42" s="1522"/>
      <c r="I42" s="1526"/>
      <c r="J42" s="1527"/>
      <c r="K42" s="1528"/>
      <c r="N42" s="40"/>
    </row>
    <row r="43" spans="1:15" ht="26.65" customHeight="1" x14ac:dyDescent="0.2">
      <c r="A43" s="44" t="s">
        <v>182</v>
      </c>
      <c r="B43" s="1536"/>
      <c r="C43" s="1537"/>
      <c r="D43" s="1537"/>
      <c r="E43" s="1537"/>
      <c r="F43" s="1537"/>
      <c r="G43" s="1537"/>
      <c r="H43" s="1537"/>
      <c r="I43" s="1537"/>
      <c r="J43" s="1537"/>
      <c r="K43" s="1538"/>
      <c r="N43" s="39" t="s">
        <v>191</v>
      </c>
    </row>
    <row r="44" spans="1:15" x14ac:dyDescent="0.2">
      <c r="A44" s="42" t="s">
        <v>179</v>
      </c>
      <c r="B44" s="1509" t="s">
        <v>191</v>
      </c>
      <c r="C44" s="1516"/>
      <c r="D44" s="1516"/>
      <c r="E44" s="1516"/>
      <c r="F44" s="1516"/>
      <c r="G44" s="1516"/>
      <c r="H44" s="1516"/>
      <c r="I44" s="1516"/>
      <c r="J44" s="1516"/>
      <c r="K44" s="1517"/>
    </row>
    <row r="45" spans="1:15" x14ac:dyDescent="0.2">
      <c r="A45" s="42" t="s">
        <v>294</v>
      </c>
      <c r="B45" s="1518"/>
      <c r="C45" s="1519"/>
      <c r="D45" s="1519"/>
      <c r="E45" s="1519"/>
      <c r="F45" s="1519"/>
      <c r="G45" s="1519"/>
      <c r="H45" s="1519"/>
      <c r="I45" s="1519"/>
      <c r="J45" s="1519"/>
      <c r="K45" s="1520"/>
      <c r="L45" s="265"/>
    </row>
    <row r="46" spans="1:15" x14ac:dyDescent="0.2">
      <c r="A46" s="466" t="s">
        <v>324</v>
      </c>
      <c r="B46" s="1509"/>
      <c r="C46" s="1516"/>
      <c r="D46" s="1516"/>
      <c r="E46" s="1516"/>
      <c r="F46" s="1516"/>
      <c r="G46" s="1516"/>
      <c r="H46" s="1516"/>
      <c r="I46" s="1516"/>
      <c r="J46" s="1516"/>
      <c r="K46" s="1517"/>
    </row>
    <row r="47" spans="1:15" x14ac:dyDescent="0.2">
      <c r="A47" s="43" t="s">
        <v>278</v>
      </c>
      <c r="B47" s="1539"/>
      <c r="C47" s="1540"/>
      <c r="D47" s="1540"/>
      <c r="E47" s="1540"/>
      <c r="F47" s="1505" t="s">
        <v>183</v>
      </c>
      <c r="G47" s="1505"/>
      <c r="H47" s="1505"/>
      <c r="I47" s="1505"/>
      <c r="J47" s="1506"/>
      <c r="K47" s="1507"/>
    </row>
    <row r="48" spans="1:15" ht="15" customHeight="1" x14ac:dyDescent="0.2">
      <c r="A48" s="42" t="s">
        <v>189</v>
      </c>
      <c r="B48" s="1508"/>
      <c r="C48" s="1508"/>
      <c r="D48" s="1508"/>
      <c r="E48" s="1509"/>
      <c r="F48" s="1510" t="s">
        <v>25</v>
      </c>
      <c r="G48" s="1510"/>
      <c r="H48" s="1511"/>
      <c r="I48" s="1511"/>
      <c r="J48" s="1512"/>
      <c r="K48" s="1513"/>
    </row>
    <row r="49" spans="1:11" ht="15" customHeight="1" x14ac:dyDescent="0.2">
      <c r="A49" s="44" t="s">
        <v>279</v>
      </c>
      <c r="B49" s="1508"/>
      <c r="C49" s="1508"/>
      <c r="D49" s="1508"/>
      <c r="E49" s="1509"/>
      <c r="F49" s="1562" t="s">
        <v>295</v>
      </c>
      <c r="G49" s="1563"/>
      <c r="H49" s="1514"/>
      <c r="I49" s="1514"/>
      <c r="J49" s="1142"/>
      <c r="K49" s="1515"/>
    </row>
    <row r="50" spans="1:11" ht="15" customHeight="1" thickBot="1" x14ac:dyDescent="0.25">
      <c r="A50" s="359" t="s">
        <v>190</v>
      </c>
      <c r="B50" s="1495"/>
      <c r="C50" s="1495"/>
      <c r="D50" s="1495"/>
      <c r="E50" s="1496"/>
      <c r="F50" s="1497"/>
      <c r="G50" s="1498"/>
      <c r="H50" s="1499"/>
      <c r="I50" s="1500"/>
      <c r="J50" s="1500"/>
      <c r="K50" s="1501"/>
    </row>
    <row r="51" spans="1:11" ht="3.75" customHeight="1" x14ac:dyDescent="0.2">
      <c r="A51" s="1502"/>
      <c r="B51" s="1503"/>
      <c r="C51" s="1503"/>
      <c r="D51" s="1503"/>
      <c r="E51" s="1503"/>
      <c r="F51" s="1503"/>
      <c r="G51" s="1503"/>
      <c r="H51" s="1503"/>
      <c r="I51" s="1503"/>
      <c r="J51" s="1503"/>
      <c r="K51" s="1504"/>
    </row>
  </sheetData>
  <sheetProtection password="DA8F" sheet="1" selectLockedCells="1"/>
  <mergeCells count="104">
    <mergeCell ref="R1:X1"/>
    <mergeCell ref="R2:X2"/>
    <mergeCell ref="L2:M2"/>
    <mergeCell ref="N2:O2"/>
    <mergeCell ref="B42:G42"/>
    <mergeCell ref="B36:E36"/>
    <mergeCell ref="B37:E37"/>
    <mergeCell ref="B38:E38"/>
    <mergeCell ref="B25:E25"/>
    <mergeCell ref="A1:K1"/>
    <mergeCell ref="A2:D2"/>
    <mergeCell ref="E2:I2"/>
    <mergeCell ref="H41:H42"/>
    <mergeCell ref="I41:K42"/>
    <mergeCell ref="J2:K2"/>
    <mergeCell ref="I3:J3"/>
    <mergeCell ref="B26:E26"/>
    <mergeCell ref="A39:K39"/>
    <mergeCell ref="B40:C40"/>
    <mergeCell ref="F13:G13"/>
    <mergeCell ref="F25:G25"/>
    <mergeCell ref="F37:G37"/>
    <mergeCell ref="B3:D3"/>
    <mergeCell ref="F3:G3"/>
    <mergeCell ref="B45:K45"/>
    <mergeCell ref="B46:K46"/>
    <mergeCell ref="F23:K23"/>
    <mergeCell ref="F24:G24"/>
    <mergeCell ref="B35:E35"/>
    <mergeCell ref="A27:K27"/>
    <mergeCell ref="B28:C28"/>
    <mergeCell ref="D28:E28"/>
    <mergeCell ref="L1:Q1"/>
    <mergeCell ref="D40:E40"/>
    <mergeCell ref="F40:G40"/>
    <mergeCell ref="B41:G41"/>
    <mergeCell ref="H25:K25"/>
    <mergeCell ref="D16:E16"/>
    <mergeCell ref="F16:G16"/>
    <mergeCell ref="B17:G17"/>
    <mergeCell ref="B19:K19"/>
    <mergeCell ref="B21:K21"/>
    <mergeCell ref="B22:K22"/>
    <mergeCell ref="B43:K43"/>
    <mergeCell ref="B44:K44"/>
    <mergeCell ref="B4:C4"/>
    <mergeCell ref="D4:E4"/>
    <mergeCell ref="F4:G4"/>
    <mergeCell ref="B5:G5"/>
    <mergeCell ref="B7:K7"/>
    <mergeCell ref="H13:K13"/>
    <mergeCell ref="F11:K11"/>
    <mergeCell ref="H12:K12"/>
    <mergeCell ref="B11:E11"/>
    <mergeCell ref="F12:G12"/>
    <mergeCell ref="H5:H6"/>
    <mergeCell ref="I5:K6"/>
    <mergeCell ref="B6:G6"/>
    <mergeCell ref="H17:H18"/>
    <mergeCell ref="I17:K18"/>
    <mergeCell ref="B18:G18"/>
    <mergeCell ref="B12:E12"/>
    <mergeCell ref="B8:K8"/>
    <mergeCell ref="B10:K10"/>
    <mergeCell ref="B9:K9"/>
    <mergeCell ref="F14:G14"/>
    <mergeCell ref="H14:K14"/>
    <mergeCell ref="B20:K20"/>
    <mergeCell ref="B13:E13"/>
    <mergeCell ref="B14:E14"/>
    <mergeCell ref="H24:K24"/>
    <mergeCell ref="B24:E24"/>
    <mergeCell ref="B23:E23"/>
    <mergeCell ref="A15:K15"/>
    <mergeCell ref="B16:C16"/>
    <mergeCell ref="B34:K34"/>
    <mergeCell ref="F35:K35"/>
    <mergeCell ref="F36:G36"/>
    <mergeCell ref="H36:K36"/>
    <mergeCell ref="H37:K37"/>
    <mergeCell ref="F38:G38"/>
    <mergeCell ref="H38:K38"/>
    <mergeCell ref="H26:K26"/>
    <mergeCell ref="B32:K32"/>
    <mergeCell ref="B33:K33"/>
    <mergeCell ref="H29:H30"/>
    <mergeCell ref="I29:K30"/>
    <mergeCell ref="B30:G30"/>
    <mergeCell ref="F26:G26"/>
    <mergeCell ref="F28:G28"/>
    <mergeCell ref="B29:G29"/>
    <mergeCell ref="B31:K31"/>
    <mergeCell ref="B50:E50"/>
    <mergeCell ref="F50:G50"/>
    <mergeCell ref="H50:K50"/>
    <mergeCell ref="A51:K51"/>
    <mergeCell ref="F47:K47"/>
    <mergeCell ref="B48:E48"/>
    <mergeCell ref="F48:G48"/>
    <mergeCell ref="H48:K48"/>
    <mergeCell ref="B49:E49"/>
    <mergeCell ref="H49:K49"/>
    <mergeCell ref="F49:G49"/>
    <mergeCell ref="B47:E47"/>
  </mergeCells>
  <phoneticPr fontId="8" type="noConversion"/>
  <dataValidations count="4">
    <dataValidation type="list" allowBlank="1" showInputMessage="1" showErrorMessage="1" sqref="F4:G4 F16:G16 F28:G28 F40:G40">
      <formula1>"Professor,Dr.,Prof. Dr."</formula1>
    </dataValidation>
    <dataValidation type="list" allowBlank="1" showInputMessage="1" showErrorMessage="1" sqref="B4:C4 B16:C16 B28:C28 B40:C40">
      <formula1>"Frau,Herr"</formula1>
    </dataValidation>
    <dataValidation allowBlank="1" showInputMessage="1" showErrorMessage="1" prompt="Eingabe bitte mit Leerstellen" sqref="B38:E38 B14:E14 B50:E50 B26:E26"/>
    <dataValidation type="list" allowBlank="1" showInputMessage="1" showErrorMessage="1" sqref="H12:K12 H36:K36 H24:K24 H48:K48">
      <formula1>Bahncardart</formula1>
    </dataValidation>
  </dataValidations>
  <pageMargins left="0.43307086614173229" right="0.15748031496062992" top="0.51181102362204722" bottom="0.98425196850393704" header="0.27559055118110237" footer="0.51181102362204722"/>
  <pageSetup paperSize="9" scale="98" orientation="portrait" blackAndWhite="1"/>
  <headerFooter>
    <oddFooter>&amp;L&amp;"Arial,Kursiv"Vordruck Stand: Januar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58"/>
  <sheetViews>
    <sheetView showGridLines="0" showZeros="0" zoomScale="120" zoomScaleNormal="120" workbookViewId="0">
      <selection activeCell="C16" sqref="C16"/>
    </sheetView>
  </sheetViews>
  <sheetFormatPr baseColWidth="10" defaultColWidth="11.28515625" defaultRowHeight="12.75" x14ac:dyDescent="0.2"/>
  <cols>
    <col min="1" max="1" width="3.28515625" style="7" customWidth="1"/>
    <col min="2" max="2" width="19" style="7" customWidth="1"/>
    <col min="3" max="6" width="11.28515625" style="7"/>
    <col min="7" max="7" width="14.28515625" style="7" bestFit="1" customWidth="1"/>
    <col min="8" max="8" width="11.28515625" style="7"/>
    <col min="9" max="14" width="4.7109375" style="7" customWidth="1"/>
    <col min="15" max="16384" width="11.28515625" style="7"/>
  </cols>
  <sheetData>
    <row r="1" spans="1:18" ht="160.15" customHeight="1" thickBot="1" x14ac:dyDescent="0.25">
      <c r="A1" s="1553" t="s">
        <v>416</v>
      </c>
      <c r="B1" s="1554"/>
      <c r="C1" s="1554"/>
      <c r="D1" s="1554"/>
      <c r="E1" s="1554"/>
      <c r="F1" s="1554"/>
      <c r="G1" s="1554"/>
      <c r="H1" s="1638"/>
      <c r="I1" s="1627" t="s">
        <v>321</v>
      </c>
      <c r="J1" s="1627"/>
      <c r="K1" s="1627"/>
      <c r="L1" s="1627"/>
      <c r="M1" s="1636" t="str">
        <f>Personenstammblatt!J23</f>
        <v>Januar 2021</v>
      </c>
      <c r="N1" s="1637"/>
      <c r="O1" s="1637"/>
      <c r="P1" s="1637"/>
      <c r="Q1" s="1637"/>
      <c r="R1" s="1637"/>
    </row>
    <row r="2" spans="1:18" x14ac:dyDescent="0.2">
      <c r="A2" s="308" t="str">
        <f>Personenstammblatt!A18</f>
        <v>Ministerium für Bildung, Wissenschaft und Kultur M-V</v>
      </c>
      <c r="B2" s="300"/>
      <c r="C2" s="300"/>
      <c r="D2" s="47"/>
      <c r="E2" s="47"/>
      <c r="F2" s="300"/>
      <c r="G2" s="300"/>
      <c r="H2" s="301"/>
      <c r="I2" s="1008"/>
      <c r="J2" s="1008"/>
      <c r="K2" s="1551">
        <f>Personenstammblatt!G23</f>
        <v>0</v>
      </c>
      <c r="L2" s="1552"/>
    </row>
    <row r="3" spans="1:18" s="23" customFormat="1" x14ac:dyDescent="0.2">
      <c r="A3" s="49">
        <f>Personenstammblatt!X18</f>
        <v>0</v>
      </c>
      <c r="B3" s="25"/>
      <c r="C3" s="25"/>
      <c r="D3" s="25"/>
      <c r="E3" s="25"/>
      <c r="F3" s="36"/>
      <c r="G3" s="36"/>
      <c r="H3" s="302"/>
    </row>
    <row r="4" spans="1:18" x14ac:dyDescent="0.2">
      <c r="A4" s="129"/>
      <c r="B4" s="26"/>
      <c r="C4" s="26"/>
      <c r="D4" s="26"/>
      <c r="E4" s="26"/>
      <c r="F4" s="36"/>
      <c r="G4" s="36"/>
      <c r="H4" s="302"/>
    </row>
    <row r="5" spans="1:18" ht="15" customHeight="1" x14ac:dyDescent="0.5">
      <c r="A5" s="51"/>
      <c r="B5" s="26"/>
      <c r="C5" s="26"/>
      <c r="D5" s="277" t="s">
        <v>191</v>
      </c>
      <c r="E5" s="26"/>
      <c r="F5" s="26"/>
      <c r="G5" s="26"/>
      <c r="H5" s="303"/>
    </row>
    <row r="6" spans="1:18" x14ac:dyDescent="0.2">
      <c r="A6" s="50" t="s">
        <v>255</v>
      </c>
      <c r="B6" s="26"/>
      <c r="C6" s="26"/>
      <c r="D6" s="26"/>
      <c r="E6" s="26"/>
      <c r="F6" s="26"/>
      <c r="G6" s="26"/>
      <c r="H6" s="303"/>
    </row>
    <row r="7" spans="1:18" ht="6" customHeight="1" x14ac:dyDescent="0.2">
      <c r="A7" s="50"/>
      <c r="B7" s="26"/>
      <c r="C7" s="26"/>
      <c r="D7" s="26"/>
      <c r="E7" s="26"/>
      <c r="F7" s="26"/>
      <c r="G7" s="26"/>
      <c r="H7" s="303"/>
    </row>
    <row r="8" spans="1:18" s="28" customFormat="1" ht="15" x14ac:dyDescent="0.2">
      <c r="A8" s="1568" t="s">
        <v>256</v>
      </c>
      <c r="B8" s="1569"/>
      <c r="C8" s="1570" t="s">
        <v>257</v>
      </c>
      <c r="D8" s="1571"/>
      <c r="E8" s="1569"/>
      <c r="F8" s="331"/>
      <c r="G8" s="27"/>
      <c r="H8" s="304"/>
      <c r="J8" s="28" t="s">
        <v>191</v>
      </c>
    </row>
    <row r="9" spans="1:18" s="28" customFormat="1" ht="15" x14ac:dyDescent="0.2">
      <c r="A9" s="1568" t="s">
        <v>258</v>
      </c>
      <c r="B9" s="1569"/>
      <c r="C9" s="1570" t="s">
        <v>259</v>
      </c>
      <c r="D9" s="1571"/>
      <c r="E9" s="1569"/>
      <c r="F9" s="477"/>
      <c r="G9" s="478"/>
      <c r="H9" s="479"/>
    </row>
    <row r="10" spans="1:18" s="28" customFormat="1" ht="15" x14ac:dyDescent="0.2">
      <c r="A10" s="1568" t="s">
        <v>376</v>
      </c>
      <c r="B10" s="1569"/>
      <c r="C10" s="1570" t="s">
        <v>377</v>
      </c>
      <c r="D10" s="1571"/>
      <c r="E10" s="1569"/>
      <c r="F10" s="467"/>
      <c r="G10" s="468"/>
      <c r="H10" s="469"/>
    </row>
    <row r="11" spans="1:18" ht="4.9000000000000004" customHeight="1" thickBot="1" x14ac:dyDescent="0.25">
      <c r="A11" s="50"/>
      <c r="B11" s="26"/>
      <c r="C11" s="26"/>
      <c r="D11" s="26"/>
      <c r="E11" s="26"/>
      <c r="F11" s="26"/>
      <c r="G11" s="26"/>
      <c r="H11" s="303"/>
    </row>
    <row r="12" spans="1:18" ht="28.5" customHeight="1" x14ac:dyDescent="0.2">
      <c r="A12" s="1572" t="s">
        <v>393</v>
      </c>
      <c r="B12" s="1573"/>
      <c r="C12" s="1573"/>
      <c r="D12" s="1573"/>
      <c r="E12" s="1573"/>
      <c r="F12" s="1573"/>
      <c r="G12" s="1573"/>
      <c r="H12" s="1574"/>
    </row>
    <row r="13" spans="1:18" ht="5.0999999999999996" customHeight="1" x14ac:dyDescent="0.2">
      <c r="A13" s="1575"/>
      <c r="B13" s="1576"/>
      <c r="C13" s="1576"/>
      <c r="D13" s="1576"/>
      <c r="E13" s="1576"/>
      <c r="F13" s="1576"/>
      <c r="G13" s="1576"/>
      <c r="H13" s="1577"/>
    </row>
    <row r="14" spans="1:18" x14ac:dyDescent="0.2">
      <c r="A14" s="29">
        <v>1</v>
      </c>
      <c r="B14" s="274" t="s">
        <v>175</v>
      </c>
      <c r="C14" s="1584">
        <f>Personenstammblatt!J18</f>
        <v>0</v>
      </c>
      <c r="D14" s="1584"/>
      <c r="E14" s="1584"/>
      <c r="F14" s="1584"/>
      <c r="G14" s="1584"/>
      <c r="H14" s="1585"/>
      <c r="K14" s="30"/>
    </row>
    <row r="15" spans="1:18" ht="14.25" customHeight="1" x14ac:dyDescent="0.2">
      <c r="A15" s="31"/>
      <c r="B15" s="275" t="s">
        <v>176</v>
      </c>
      <c r="C15" s="1586">
        <f>Personenstammblatt!N18</f>
        <v>0</v>
      </c>
      <c r="D15" s="1587"/>
      <c r="E15" s="1587"/>
      <c r="F15" s="1587"/>
      <c r="G15" s="1587"/>
      <c r="H15" s="1588"/>
      <c r="K15" s="30"/>
    </row>
    <row r="16" spans="1:18" ht="26.65" customHeight="1" x14ac:dyDescent="0.2">
      <c r="A16" s="32">
        <v>2</v>
      </c>
      <c r="B16" s="33" t="s">
        <v>260</v>
      </c>
      <c r="C16" s="374"/>
      <c r="D16" s="1601" t="str">
        <f>IF(C16="ja",Personenstammblatt!Q20,"")</f>
        <v/>
      </c>
      <c r="E16" s="1602"/>
      <c r="F16" s="1602"/>
      <c r="G16" s="1602"/>
      <c r="H16" s="1603"/>
    </row>
    <row r="17" spans="1:8" x14ac:dyDescent="0.2">
      <c r="A17" s="34">
        <v>3</v>
      </c>
      <c r="B17" s="276" t="s">
        <v>323</v>
      </c>
      <c r="C17" s="1589" t="str">
        <f>CONCATENATE(LEFT(Personenstammblatt!AE1,8)," / ",Personenstammblatt!AB18)</f>
        <v xml:space="preserve"> / </v>
      </c>
      <c r="D17" s="1590"/>
      <c r="E17" s="1590"/>
      <c r="F17" s="1590"/>
      <c r="G17" s="375"/>
      <c r="H17" s="376"/>
    </row>
    <row r="18" spans="1:8" x14ac:dyDescent="0.2">
      <c r="A18" s="34">
        <v>4</v>
      </c>
      <c r="B18" s="272" t="s">
        <v>179</v>
      </c>
      <c r="C18" s="1596">
        <f>Personenstammblatt!A20</f>
        <v>0</v>
      </c>
      <c r="D18" s="1596"/>
      <c r="E18" s="1596"/>
      <c r="F18" s="1596"/>
      <c r="G18" s="1596"/>
      <c r="H18" s="1597"/>
    </row>
    <row r="19" spans="1:8" x14ac:dyDescent="0.2">
      <c r="A19" s="34">
        <v>5</v>
      </c>
      <c r="B19" s="272" t="s">
        <v>294</v>
      </c>
      <c r="C19" s="1598">
        <f>Personenstammblatt!I20</f>
        <v>0</v>
      </c>
      <c r="D19" s="1599"/>
      <c r="E19" s="1599"/>
      <c r="F19" s="1599"/>
      <c r="G19" s="1599"/>
      <c r="H19" s="1600"/>
    </row>
    <row r="20" spans="1:8" ht="12.75" customHeight="1" x14ac:dyDescent="0.2">
      <c r="A20" s="34">
        <v>6</v>
      </c>
      <c r="B20" s="272" t="s">
        <v>127</v>
      </c>
      <c r="C20" s="1610">
        <f>Personenstammblatt!S18</f>
        <v>0</v>
      </c>
      <c r="D20" s="1611"/>
      <c r="E20" s="1611"/>
      <c r="F20" s="1611"/>
      <c r="G20" s="1611"/>
      <c r="H20" s="1612"/>
    </row>
    <row r="21" spans="1:8" ht="5.0999999999999996" customHeight="1" x14ac:dyDescent="0.2">
      <c r="A21" s="1613"/>
      <c r="B21" s="1614"/>
      <c r="C21" s="1614"/>
      <c r="D21" s="1614"/>
      <c r="E21" s="1614"/>
      <c r="F21" s="1614"/>
      <c r="G21" s="1614"/>
      <c r="H21" s="1615"/>
    </row>
    <row r="22" spans="1:8" x14ac:dyDescent="0.2">
      <c r="A22" s="1616">
        <v>7</v>
      </c>
      <c r="B22" s="272" t="s">
        <v>261</v>
      </c>
      <c r="C22" s="1619"/>
      <c r="D22" s="1619"/>
      <c r="E22" s="1619"/>
      <c r="F22" s="1619"/>
      <c r="G22" s="1619"/>
      <c r="H22" s="1620"/>
    </row>
    <row r="23" spans="1:8" ht="25.5" customHeight="1" x14ac:dyDescent="0.2">
      <c r="A23" s="1617"/>
      <c r="B23" s="273" t="s">
        <v>262</v>
      </c>
      <c r="C23" s="1605"/>
      <c r="D23" s="1606"/>
      <c r="E23" s="1606"/>
      <c r="F23" s="1606"/>
      <c r="G23" s="1606"/>
      <c r="H23" s="1607"/>
    </row>
    <row r="24" spans="1:8" x14ac:dyDescent="0.2">
      <c r="A24" s="1617"/>
      <c r="B24" s="273" t="s">
        <v>263</v>
      </c>
      <c r="C24" s="1621"/>
      <c r="D24" s="1622"/>
      <c r="E24" s="1578"/>
      <c r="F24" s="1579"/>
      <c r="G24" s="1579"/>
      <c r="H24" s="1580"/>
    </row>
    <row r="25" spans="1:8" x14ac:dyDescent="0.2">
      <c r="A25" s="1617"/>
      <c r="B25" s="272" t="s">
        <v>264</v>
      </c>
      <c r="C25" s="1591"/>
      <c r="D25" s="1591"/>
      <c r="E25" s="1581"/>
      <c r="F25" s="1582"/>
      <c r="G25" s="1582"/>
      <c r="H25" s="1583"/>
    </row>
    <row r="26" spans="1:8" x14ac:dyDescent="0.2">
      <c r="A26" s="1617"/>
      <c r="B26" s="272" t="s">
        <v>265</v>
      </c>
      <c r="C26" s="1594"/>
      <c r="D26" s="1595"/>
      <c r="E26" s="1581"/>
      <c r="F26" s="1582"/>
      <c r="G26" s="1582"/>
      <c r="H26" s="1583"/>
    </row>
    <row r="27" spans="1:8" x14ac:dyDescent="0.2">
      <c r="A27" s="1617"/>
      <c r="B27" s="272" t="s">
        <v>266</v>
      </c>
      <c r="C27" s="1592"/>
      <c r="D27" s="1593"/>
      <c r="E27" s="1581"/>
      <c r="F27" s="1582"/>
      <c r="G27" s="1582"/>
      <c r="H27" s="1583"/>
    </row>
    <row r="28" spans="1:8" x14ac:dyDescent="0.2">
      <c r="A28" s="1617"/>
      <c r="B28" s="272" t="s">
        <v>267</v>
      </c>
      <c r="C28" s="1604"/>
      <c r="D28" s="1604"/>
      <c r="E28" s="1608" t="s">
        <v>268</v>
      </c>
      <c r="F28" s="1608"/>
      <c r="G28" s="1608"/>
      <c r="H28" s="1609"/>
    </row>
    <row r="29" spans="1:8" ht="25.5" customHeight="1" x14ac:dyDescent="0.2">
      <c r="A29" s="1618"/>
      <c r="B29" s="280" t="s">
        <v>304</v>
      </c>
      <c r="C29" s="1605"/>
      <c r="D29" s="1606"/>
      <c r="E29" s="1606"/>
      <c r="F29" s="1606"/>
      <c r="G29" s="1606"/>
      <c r="H29" s="1607"/>
    </row>
    <row r="30" spans="1:8" ht="5.0999999999999996" customHeight="1" x14ac:dyDescent="0.2">
      <c r="A30" s="1626"/>
      <c r="B30" s="1619"/>
      <c r="C30" s="1619"/>
      <c r="D30" s="1619"/>
      <c r="E30" s="1619"/>
      <c r="F30" s="1619"/>
      <c r="G30" s="1619"/>
      <c r="H30" s="1620"/>
    </row>
    <row r="31" spans="1:8" x14ac:dyDescent="0.2">
      <c r="A31" s="1616">
        <v>8</v>
      </c>
      <c r="B31" s="272" t="s">
        <v>269</v>
      </c>
      <c r="C31" s="1619"/>
      <c r="D31" s="1619"/>
      <c r="E31" s="1619"/>
      <c r="F31" s="1619"/>
      <c r="G31" s="1619"/>
      <c r="H31" s="1620"/>
    </row>
    <row r="32" spans="1:8" ht="25.5" customHeight="1" x14ac:dyDescent="0.2">
      <c r="A32" s="1617"/>
      <c r="B32" s="273" t="s">
        <v>262</v>
      </c>
      <c r="C32" s="1605"/>
      <c r="D32" s="1606"/>
      <c r="E32" s="1606"/>
      <c r="F32" s="1606"/>
      <c r="G32" s="1606"/>
      <c r="H32" s="1607"/>
    </row>
    <row r="33" spans="1:8" x14ac:dyDescent="0.2">
      <c r="A33" s="1617"/>
      <c r="B33" s="273" t="s">
        <v>263</v>
      </c>
      <c r="C33" s="1621"/>
      <c r="D33" s="1622"/>
      <c r="E33" s="1578"/>
      <c r="F33" s="1579"/>
      <c r="G33" s="1579"/>
      <c r="H33" s="1580"/>
    </row>
    <row r="34" spans="1:8" x14ac:dyDescent="0.2">
      <c r="A34" s="1617"/>
      <c r="B34" s="272" t="s">
        <v>264</v>
      </c>
      <c r="C34" s="1591"/>
      <c r="D34" s="1591"/>
      <c r="E34" s="1581"/>
      <c r="F34" s="1582"/>
      <c r="G34" s="1582"/>
      <c r="H34" s="1583"/>
    </row>
    <row r="35" spans="1:8" x14ac:dyDescent="0.2">
      <c r="A35" s="1617"/>
      <c r="B35" s="272" t="s">
        <v>265</v>
      </c>
      <c r="C35" s="1594"/>
      <c r="D35" s="1595"/>
      <c r="E35" s="1581"/>
      <c r="F35" s="1582"/>
      <c r="G35" s="1582"/>
      <c r="H35" s="1583"/>
    </row>
    <row r="36" spans="1:8" x14ac:dyDescent="0.2">
      <c r="A36" s="1617"/>
      <c r="B36" s="272" t="s">
        <v>266</v>
      </c>
      <c r="C36" s="1592"/>
      <c r="D36" s="1593"/>
      <c r="E36" s="1581"/>
      <c r="F36" s="1582"/>
      <c r="G36" s="1582"/>
      <c r="H36" s="1583"/>
    </row>
    <row r="37" spans="1:8" x14ac:dyDescent="0.2">
      <c r="A37" s="1617"/>
      <c r="B37" s="272" t="s">
        <v>267</v>
      </c>
      <c r="C37" s="1604"/>
      <c r="D37" s="1604"/>
      <c r="E37" s="1608" t="s">
        <v>268</v>
      </c>
      <c r="F37" s="1608"/>
      <c r="G37" s="1608"/>
      <c r="H37" s="1609"/>
    </row>
    <row r="38" spans="1:8" ht="25.5" customHeight="1" x14ac:dyDescent="0.2">
      <c r="A38" s="1618"/>
      <c r="B38" s="280" t="s">
        <v>304</v>
      </c>
      <c r="C38" s="1605"/>
      <c r="D38" s="1606"/>
      <c r="E38" s="1606"/>
      <c r="F38" s="1606"/>
      <c r="G38" s="1606"/>
      <c r="H38" s="1607"/>
    </row>
    <row r="39" spans="1:8" ht="5.0999999999999996" customHeight="1" x14ac:dyDescent="0.2">
      <c r="A39" s="1626"/>
      <c r="B39" s="1619"/>
      <c r="C39" s="1619"/>
      <c r="D39" s="1619"/>
      <c r="E39" s="1619"/>
      <c r="F39" s="1619"/>
      <c r="G39" s="1619"/>
      <c r="H39" s="1620"/>
    </row>
    <row r="40" spans="1:8" x14ac:dyDescent="0.2">
      <c r="A40" s="1616">
        <v>9</v>
      </c>
      <c r="B40" s="272" t="s">
        <v>271</v>
      </c>
      <c r="C40" s="1619"/>
      <c r="D40" s="1619"/>
      <c r="E40" s="1619"/>
      <c r="F40" s="1619"/>
      <c r="G40" s="1619"/>
      <c r="H40" s="1620"/>
    </row>
    <row r="41" spans="1:8" ht="25.5" customHeight="1" x14ac:dyDescent="0.2">
      <c r="A41" s="1617"/>
      <c r="B41" s="273" t="s">
        <v>262</v>
      </c>
      <c r="C41" s="1605"/>
      <c r="D41" s="1606"/>
      <c r="E41" s="1606"/>
      <c r="F41" s="1606"/>
      <c r="G41" s="1606"/>
      <c r="H41" s="1607"/>
    </row>
    <row r="42" spans="1:8" x14ac:dyDescent="0.2">
      <c r="A42" s="1617"/>
      <c r="B42" s="273" t="s">
        <v>263</v>
      </c>
      <c r="C42" s="1621"/>
      <c r="D42" s="1622"/>
      <c r="E42" s="1578"/>
      <c r="F42" s="1579"/>
      <c r="G42" s="1579"/>
      <c r="H42" s="1580"/>
    </row>
    <row r="43" spans="1:8" x14ac:dyDescent="0.2">
      <c r="A43" s="1617"/>
      <c r="B43" s="272" t="s">
        <v>264</v>
      </c>
      <c r="C43" s="1591"/>
      <c r="D43" s="1591"/>
      <c r="E43" s="1581"/>
      <c r="F43" s="1582"/>
      <c r="G43" s="1582"/>
      <c r="H43" s="1583"/>
    </row>
    <row r="44" spans="1:8" x14ac:dyDescent="0.2">
      <c r="A44" s="1617"/>
      <c r="B44" s="272" t="s">
        <v>265</v>
      </c>
      <c r="C44" s="1594"/>
      <c r="D44" s="1595"/>
      <c r="E44" s="1581"/>
      <c r="F44" s="1582"/>
      <c r="G44" s="1582"/>
      <c r="H44" s="1583"/>
    </row>
    <row r="45" spans="1:8" x14ac:dyDescent="0.2">
      <c r="A45" s="1617"/>
      <c r="B45" s="272" t="s">
        <v>266</v>
      </c>
      <c r="C45" s="1592"/>
      <c r="D45" s="1593"/>
      <c r="E45" s="1581"/>
      <c r="F45" s="1582"/>
      <c r="G45" s="1582"/>
      <c r="H45" s="1583"/>
    </row>
    <row r="46" spans="1:8" x14ac:dyDescent="0.2">
      <c r="A46" s="1617"/>
      <c r="B46" s="272" t="s">
        <v>267</v>
      </c>
      <c r="C46" s="1604"/>
      <c r="D46" s="1604"/>
      <c r="E46" s="1608" t="s">
        <v>268</v>
      </c>
      <c r="F46" s="1608"/>
      <c r="G46" s="1608"/>
      <c r="H46" s="1609"/>
    </row>
    <row r="47" spans="1:8" ht="25.5" customHeight="1" thickBot="1" x14ac:dyDescent="0.25">
      <c r="A47" s="1644"/>
      <c r="B47" s="281" t="s">
        <v>304</v>
      </c>
      <c r="C47" s="1623"/>
      <c r="D47" s="1624"/>
      <c r="E47" s="1624"/>
      <c r="F47" s="1624"/>
      <c r="G47" s="1624"/>
      <c r="H47" s="1625"/>
    </row>
    <row r="48" spans="1:8" ht="4.9000000000000004" customHeight="1" thickBot="1" x14ac:dyDescent="0.25">
      <c r="A48" s="1635"/>
      <c r="B48" s="1635"/>
      <c r="C48" s="1635"/>
      <c r="D48" s="1635"/>
      <c r="E48" s="1635"/>
      <c r="F48" s="1635"/>
      <c r="G48" s="1635"/>
      <c r="H48" s="1635"/>
    </row>
    <row r="49" spans="1:14" x14ac:dyDescent="0.2">
      <c r="A49" s="1639" t="s">
        <v>117</v>
      </c>
      <c r="B49" s="1640"/>
      <c r="C49" s="1641"/>
      <c r="D49" s="1642" t="s">
        <v>118</v>
      </c>
      <c r="E49" s="1641"/>
      <c r="F49" s="1642" t="s">
        <v>159</v>
      </c>
      <c r="G49" s="1640"/>
      <c r="H49" s="1643"/>
    </row>
    <row r="50" spans="1:14" ht="27" customHeight="1" thickBot="1" x14ac:dyDescent="0.25">
      <c r="A50" s="1629"/>
      <c r="B50" s="613"/>
      <c r="C50" s="614"/>
      <c r="D50" s="1630"/>
      <c r="E50" s="1631"/>
      <c r="F50" s="1632"/>
      <c r="G50" s="1633"/>
      <c r="H50" s="1634"/>
    </row>
    <row r="51" spans="1:14" ht="12.95" customHeight="1" x14ac:dyDescent="0.2">
      <c r="A51" s="1628"/>
      <c r="B51" s="1628"/>
      <c r="C51" s="1628"/>
      <c r="D51" s="1628"/>
      <c r="E51" s="1628"/>
      <c r="F51" s="1628"/>
      <c r="G51" s="1628"/>
      <c r="H51" s="1628"/>
      <c r="I51" s="264"/>
      <c r="J51" s="264"/>
      <c r="K51" s="264"/>
      <c r="L51" s="264"/>
      <c r="M51" s="264"/>
      <c r="N51" s="264"/>
    </row>
    <row r="52" spans="1:14" x14ac:dyDescent="0.2">
      <c r="A52" s="282" t="s">
        <v>305</v>
      </c>
    </row>
    <row r="53" spans="1:14" x14ac:dyDescent="0.2">
      <c r="A53" s="55" t="s">
        <v>419</v>
      </c>
    </row>
    <row r="54" spans="1:14" x14ac:dyDescent="0.2">
      <c r="A54" s="55" t="s">
        <v>420</v>
      </c>
    </row>
    <row r="55" spans="1:14" x14ac:dyDescent="0.2">
      <c r="A55" s="55" t="s">
        <v>422</v>
      </c>
    </row>
    <row r="56" spans="1:14" x14ac:dyDescent="0.2">
      <c r="A56" s="55" t="s">
        <v>421</v>
      </c>
    </row>
    <row r="57" spans="1:14" x14ac:dyDescent="0.2">
      <c r="A57" s="55" t="s">
        <v>306</v>
      </c>
    </row>
    <row r="58" spans="1:14" x14ac:dyDescent="0.2">
      <c r="A58" s="55" t="s">
        <v>307</v>
      </c>
    </row>
  </sheetData>
  <sheetProtection password="DA8F" sheet="1" selectLockedCells="1"/>
  <mergeCells count="64">
    <mergeCell ref="M1:R1"/>
    <mergeCell ref="A1:H1"/>
    <mergeCell ref="A49:C49"/>
    <mergeCell ref="D49:E49"/>
    <mergeCell ref="F49:H49"/>
    <mergeCell ref="A39:H39"/>
    <mergeCell ref="A40:A47"/>
    <mergeCell ref="C45:D45"/>
    <mergeCell ref="C40:H40"/>
    <mergeCell ref="C46:D46"/>
    <mergeCell ref="I2:J2"/>
    <mergeCell ref="K2:L2"/>
    <mergeCell ref="I1:L1"/>
    <mergeCell ref="A51:H51"/>
    <mergeCell ref="A50:C50"/>
    <mergeCell ref="D50:E50"/>
    <mergeCell ref="F50:H50"/>
    <mergeCell ref="A48:H48"/>
    <mergeCell ref="C41:H41"/>
    <mergeCell ref="C28:D28"/>
    <mergeCell ref="E28:H28"/>
    <mergeCell ref="C29:H29"/>
    <mergeCell ref="A30:H30"/>
    <mergeCell ref="A31:A38"/>
    <mergeCell ref="C42:D42"/>
    <mergeCell ref="E42:H45"/>
    <mergeCell ref="C47:H47"/>
    <mergeCell ref="C44:D44"/>
    <mergeCell ref="C43:D43"/>
    <mergeCell ref="E46:H46"/>
    <mergeCell ref="C37:D37"/>
    <mergeCell ref="C34:D34"/>
    <mergeCell ref="C38:H38"/>
    <mergeCell ref="E37:H37"/>
    <mergeCell ref="C20:H20"/>
    <mergeCell ref="A21:H21"/>
    <mergeCell ref="A22:A29"/>
    <mergeCell ref="C22:H22"/>
    <mergeCell ref="C23:H23"/>
    <mergeCell ref="C24:D24"/>
    <mergeCell ref="C31:H31"/>
    <mergeCell ref="C32:H32"/>
    <mergeCell ref="C33:D33"/>
    <mergeCell ref="E33:H36"/>
    <mergeCell ref="C35:D35"/>
    <mergeCell ref="C36:D36"/>
    <mergeCell ref="A13:H13"/>
    <mergeCell ref="A10:B10"/>
    <mergeCell ref="C10:E10"/>
    <mergeCell ref="E24:H27"/>
    <mergeCell ref="C14:H14"/>
    <mergeCell ref="C15:H15"/>
    <mergeCell ref="C17:F17"/>
    <mergeCell ref="C25:D25"/>
    <mergeCell ref="C27:D27"/>
    <mergeCell ref="C26:D26"/>
    <mergeCell ref="C18:H18"/>
    <mergeCell ref="C19:H19"/>
    <mergeCell ref="D16:H16"/>
    <mergeCell ref="A8:B8"/>
    <mergeCell ref="C8:E8"/>
    <mergeCell ref="A9:B9"/>
    <mergeCell ref="C9:E9"/>
    <mergeCell ref="A12:H12"/>
  </mergeCells>
  <phoneticPr fontId="8" type="noConversion"/>
  <conditionalFormatting sqref="D16:H16">
    <cfRule type="cellIs" dxfId="0" priority="1" stopIfTrue="1" operator="greaterThan">
      <formula>""" """</formula>
    </cfRule>
  </conditionalFormatting>
  <dataValidations count="4">
    <dataValidation type="list" allowBlank="1" showInputMessage="1" showErrorMessage="1" sqref="C27:D27 C36:D36 C45:D45">
      <formula1>"Übernachtung mit Frühstück,Übernachtung ohne Frühstück"</formula1>
    </dataValidation>
    <dataValidation type="list" allowBlank="1" showInputMessage="1" showErrorMessage="1" sqref="C34:D34 C25:D25 C43:D43">
      <formula1>"Einzelzimmer,Doppelzimmer"</formula1>
    </dataValidation>
    <dataValidation type="list" allowBlank="1" showInputMessage="1" showErrorMessage="1" sqref="C16">
      <formula1>"ja,nein"</formula1>
    </dataValidation>
    <dataValidation allowBlank="1" showInputMessage="1" showErrorMessage="1" promptTitle="Bitte keine Anlagen beifügen." prompt="Fügen Sie diesem Vordruck bitte keine Anlagen bei!" sqref="C47:H47 C29:H29 C38:H38"/>
  </dataValidations>
  <hyperlinks>
    <hyperlink ref="C10" r:id="rId1"/>
  </hyperlinks>
  <pageMargins left="0.62992125984251968" right="0.27559055118110237" top="0.35433070866141736" bottom="0.70866141732283472" header="0.19685039370078741" footer="0.39370078740157483"/>
  <pageSetup paperSize="9" scale="97" orientation="portrait" blackAndWhite="1"/>
  <headerFooter>
    <oddFooter>&amp;L&amp;"Arial,Kursiv"Vordruck Stand: Januar 2021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14"/>
    <pageSetUpPr fitToPage="1"/>
  </sheetPr>
  <dimension ref="A1:P62"/>
  <sheetViews>
    <sheetView workbookViewId="0">
      <selection activeCell="A2" sqref="A2"/>
    </sheetView>
  </sheetViews>
  <sheetFormatPr baseColWidth="10" defaultRowHeight="12.75" x14ac:dyDescent="0.2"/>
  <cols>
    <col min="1" max="1" width="46.140625" style="83" bestFit="1" customWidth="1"/>
    <col min="2" max="2" width="34.28515625" style="79" bestFit="1" customWidth="1"/>
    <col min="3" max="3" width="49.28515625" style="79" bestFit="1" customWidth="1"/>
    <col min="4" max="4" width="84.85546875" style="79" bestFit="1" customWidth="1"/>
    <col min="5" max="5" width="9.7109375" style="79" bestFit="1" customWidth="1"/>
    <col min="6" max="6" width="11.28515625" style="79" customWidth="1"/>
    <col min="7" max="7" width="11.28515625" style="83" customWidth="1"/>
    <col min="8" max="8" width="12.28515625" customWidth="1"/>
    <col min="11" max="11" width="12.7109375" customWidth="1"/>
  </cols>
  <sheetData>
    <row r="1" spans="1:16" s="7" customFormat="1" x14ac:dyDescent="0.2">
      <c r="A1" s="91" t="s">
        <v>1</v>
      </c>
      <c r="B1" s="92" t="s">
        <v>2</v>
      </c>
      <c r="C1" s="93" t="s">
        <v>280</v>
      </c>
      <c r="D1" s="95" t="s">
        <v>296</v>
      </c>
      <c r="E1" s="94" t="s">
        <v>297</v>
      </c>
      <c r="F1" s="93" t="s">
        <v>298</v>
      </c>
      <c r="G1" s="94" t="s">
        <v>299</v>
      </c>
      <c r="H1" s="95" t="s">
        <v>300</v>
      </c>
      <c r="I1" s="1645" t="s">
        <v>301</v>
      </c>
      <c r="J1" s="1645"/>
      <c r="K1" s="1645"/>
      <c r="L1" s="1645"/>
      <c r="M1" s="86" t="s">
        <v>184</v>
      </c>
      <c r="P1" s="90" t="s">
        <v>40</v>
      </c>
    </row>
    <row r="2" spans="1:16" s="7" customFormat="1" x14ac:dyDescent="0.2">
      <c r="A2" s="509" t="s">
        <v>434</v>
      </c>
      <c r="B2" s="509" t="s">
        <v>435</v>
      </c>
      <c r="C2" s="314" t="s">
        <v>47</v>
      </c>
      <c r="D2" s="514" t="s">
        <v>444</v>
      </c>
      <c r="E2" s="487"/>
      <c r="F2" s="77"/>
      <c r="G2" s="82"/>
      <c r="I2" s="179" t="s">
        <v>298</v>
      </c>
      <c r="J2" s="179" t="s">
        <v>299</v>
      </c>
      <c r="K2" s="179" t="s">
        <v>300</v>
      </c>
      <c r="L2" s="179" t="s">
        <v>302</v>
      </c>
      <c r="M2" s="266" t="s">
        <v>22</v>
      </c>
      <c r="P2" s="266"/>
    </row>
    <row r="3" spans="1:16" s="7" customFormat="1" x14ac:dyDescent="0.2">
      <c r="A3" s="509"/>
      <c r="B3" s="509" t="s">
        <v>436</v>
      </c>
      <c r="C3" s="314" t="s">
        <v>48</v>
      </c>
      <c r="D3" s="514" t="s">
        <v>445</v>
      </c>
      <c r="E3" s="487"/>
      <c r="F3" s="77"/>
      <c r="G3" s="82"/>
      <c r="I3" s="55" t="s">
        <v>303</v>
      </c>
      <c r="J3" s="55" t="s">
        <v>303</v>
      </c>
      <c r="K3" s="55" t="s">
        <v>303</v>
      </c>
      <c r="L3" s="55" t="s">
        <v>303</v>
      </c>
      <c r="M3" s="55" t="s">
        <v>24</v>
      </c>
      <c r="P3" s="55" t="s">
        <v>39</v>
      </c>
    </row>
    <row r="4" spans="1:16" s="7" customFormat="1" x14ac:dyDescent="0.2">
      <c r="A4" s="509"/>
      <c r="B4" s="509" t="s">
        <v>437</v>
      </c>
      <c r="C4" s="289" t="s">
        <v>49</v>
      </c>
      <c r="D4" s="514" t="s">
        <v>446</v>
      </c>
      <c r="E4" s="488"/>
      <c r="F4" s="77"/>
      <c r="G4" s="82"/>
      <c r="M4" s="55" t="s">
        <v>23</v>
      </c>
      <c r="P4" s="55" t="s">
        <v>36</v>
      </c>
    </row>
    <row r="5" spans="1:16" s="7" customFormat="1" x14ac:dyDescent="0.2">
      <c r="A5" s="509"/>
      <c r="B5" s="509" t="s">
        <v>438</v>
      </c>
      <c r="C5" s="289" t="s">
        <v>50</v>
      </c>
      <c r="D5" s="514" t="s">
        <v>447</v>
      </c>
      <c r="E5" s="487"/>
      <c r="F5" s="77"/>
      <c r="G5" s="82"/>
      <c r="M5" s="7" t="s">
        <v>3</v>
      </c>
      <c r="P5" s="76" t="s">
        <v>37</v>
      </c>
    </row>
    <row r="6" spans="1:16" s="7" customFormat="1" x14ac:dyDescent="0.2">
      <c r="A6" s="510"/>
      <c r="B6" s="509" t="s">
        <v>439</v>
      </c>
      <c r="C6" s="289" t="s">
        <v>51</v>
      </c>
      <c r="D6" s="515" t="s">
        <v>448</v>
      </c>
      <c r="E6" s="487"/>
      <c r="F6" s="77"/>
      <c r="G6" s="82"/>
      <c r="M6" s="7" t="s">
        <v>4</v>
      </c>
      <c r="P6" s="7" t="s">
        <v>38</v>
      </c>
    </row>
    <row r="7" spans="1:16" s="7" customFormat="1" x14ac:dyDescent="0.2">
      <c r="A7" s="509"/>
      <c r="B7" s="509" t="s">
        <v>440</v>
      </c>
      <c r="C7" s="289" t="s">
        <v>52</v>
      </c>
      <c r="D7" s="515" t="s">
        <v>449</v>
      </c>
      <c r="E7" s="487"/>
      <c r="F7" s="77"/>
      <c r="G7" s="82"/>
      <c r="M7" s="7" t="s">
        <v>5</v>
      </c>
    </row>
    <row r="8" spans="1:16" s="7" customFormat="1" x14ac:dyDescent="0.2">
      <c r="A8" s="509"/>
      <c r="B8" s="511" t="s">
        <v>441</v>
      </c>
      <c r="C8" s="289" t="s">
        <v>53</v>
      </c>
      <c r="D8" s="515" t="s">
        <v>450</v>
      </c>
      <c r="E8" s="487"/>
      <c r="F8" s="77"/>
      <c r="G8" s="82"/>
      <c r="M8" s="7" t="s">
        <v>93</v>
      </c>
      <c r="P8" s="90" t="s">
        <v>41</v>
      </c>
    </row>
    <row r="9" spans="1:16" x14ac:dyDescent="0.2">
      <c r="A9" s="509"/>
      <c r="B9" s="512" t="s">
        <v>442</v>
      </c>
      <c r="C9" s="289" t="s">
        <v>54</v>
      </c>
      <c r="D9" s="515" t="s">
        <v>451</v>
      </c>
      <c r="E9" s="488"/>
      <c r="F9" s="77"/>
      <c r="G9" s="82"/>
      <c r="H9" s="7"/>
      <c r="M9" s="7" t="s">
        <v>94</v>
      </c>
      <c r="N9" s="7"/>
      <c r="P9" s="266"/>
    </row>
    <row r="10" spans="1:16" x14ac:dyDescent="0.2">
      <c r="A10" s="513"/>
      <c r="B10" s="509" t="s">
        <v>443</v>
      </c>
      <c r="C10" s="289" t="s">
        <v>55</v>
      </c>
      <c r="D10" s="514" t="s">
        <v>452</v>
      </c>
      <c r="E10" s="487"/>
      <c r="F10" s="77"/>
      <c r="G10" s="82"/>
      <c r="H10" s="7"/>
      <c r="M10" s="7" t="s">
        <v>6</v>
      </c>
      <c r="N10" s="7"/>
      <c r="P10" s="266" t="s">
        <v>42</v>
      </c>
    </row>
    <row r="11" spans="1:16" x14ac:dyDescent="0.2">
      <c r="C11" s="289" t="s">
        <v>56</v>
      </c>
      <c r="D11" s="516" t="s">
        <v>453</v>
      </c>
      <c r="E11" s="487"/>
      <c r="F11" s="77"/>
      <c r="G11" s="82"/>
      <c r="H11" s="7"/>
      <c r="I11" s="56"/>
      <c r="M11" s="7" t="s">
        <v>7</v>
      </c>
      <c r="P11" t="s">
        <v>36</v>
      </c>
    </row>
    <row r="12" spans="1:16" ht="10.5" customHeight="1" x14ac:dyDescent="0.2">
      <c r="C12" s="289" t="s">
        <v>57</v>
      </c>
      <c r="D12" s="516" t="s">
        <v>454</v>
      </c>
      <c r="E12" s="487"/>
      <c r="F12" s="77"/>
      <c r="G12" s="82"/>
      <c r="H12" s="7"/>
      <c r="I12" s="56"/>
      <c r="M12" s="7" t="s">
        <v>8</v>
      </c>
      <c r="P12" t="s">
        <v>37</v>
      </c>
    </row>
    <row r="13" spans="1:16" x14ac:dyDescent="0.2">
      <c r="C13" s="289" t="s">
        <v>58</v>
      </c>
      <c r="D13" s="516" t="s">
        <v>455</v>
      </c>
      <c r="E13" s="487"/>
      <c r="F13" s="77"/>
      <c r="G13" s="82"/>
      <c r="H13" s="7"/>
      <c r="I13" s="56"/>
      <c r="M13" s="87" t="s">
        <v>185</v>
      </c>
    </row>
    <row r="14" spans="1:16" x14ac:dyDescent="0.2">
      <c r="C14" s="289" t="s">
        <v>59</v>
      </c>
      <c r="D14" s="516" t="s">
        <v>456</v>
      </c>
      <c r="E14" s="487"/>
      <c r="F14" s="77"/>
      <c r="G14" s="82"/>
      <c r="H14" s="7"/>
      <c r="I14" s="56"/>
      <c r="M14" s="85" t="s">
        <v>12</v>
      </c>
    </row>
    <row r="15" spans="1:16" x14ac:dyDescent="0.2">
      <c r="C15" s="289" t="s">
        <v>314</v>
      </c>
      <c r="D15" s="516" t="s">
        <v>457</v>
      </c>
      <c r="E15" s="487"/>
      <c r="F15" s="77"/>
      <c r="G15" s="82"/>
      <c r="H15" s="7"/>
      <c r="I15" s="56"/>
      <c r="M15" t="s">
        <v>9</v>
      </c>
      <c r="P15" s="89" t="s">
        <v>35</v>
      </c>
    </row>
    <row r="16" spans="1:16" x14ac:dyDescent="0.2">
      <c r="C16" s="289" t="str">
        <f>IF(A28="ja","14 anerkannter PKW der NPÄ's mit Zuschlag","")</f>
        <v/>
      </c>
      <c r="D16" s="517" t="s">
        <v>458</v>
      </c>
      <c r="E16" s="487"/>
      <c r="F16" s="77"/>
      <c r="G16" s="82"/>
      <c r="H16" s="7"/>
      <c r="I16" s="21"/>
      <c r="M16" t="s">
        <v>10</v>
      </c>
      <c r="P16" s="76" t="s">
        <v>34</v>
      </c>
    </row>
    <row r="17" spans="1:16" x14ac:dyDescent="0.2">
      <c r="C17" s="314"/>
      <c r="D17" s="517" t="s">
        <v>459</v>
      </c>
      <c r="E17" s="83"/>
      <c r="F17" s="77"/>
      <c r="G17" s="82"/>
      <c r="H17" s="7"/>
      <c r="P17" s="7" t="s">
        <v>30</v>
      </c>
    </row>
    <row r="18" spans="1:16" ht="15.75" x14ac:dyDescent="0.25">
      <c r="C18" s="486"/>
      <c r="D18" s="518" t="s">
        <v>460</v>
      </c>
      <c r="E18" s="487"/>
      <c r="F18" s="77"/>
      <c r="G18" s="82"/>
      <c r="H18" s="7"/>
      <c r="P18" s="7" t="s">
        <v>31</v>
      </c>
    </row>
    <row r="19" spans="1:16" x14ac:dyDescent="0.2">
      <c r="D19" s="313"/>
      <c r="E19" s="487"/>
      <c r="F19" s="77"/>
      <c r="G19" s="82"/>
      <c r="H19" s="7"/>
      <c r="M19" s="88" t="s">
        <v>342</v>
      </c>
      <c r="P19" s="56" t="s">
        <v>32</v>
      </c>
    </row>
    <row r="20" spans="1:16" x14ac:dyDescent="0.2">
      <c r="E20" s="315"/>
      <c r="F20" s="77"/>
      <c r="G20" s="82"/>
      <c r="H20" s="7"/>
      <c r="M20" s="397">
        <v>0</v>
      </c>
      <c r="P20" t="s">
        <v>44</v>
      </c>
    </row>
    <row r="21" spans="1:16" x14ac:dyDescent="0.2">
      <c r="A21" s="180" t="s">
        <v>45</v>
      </c>
      <c r="C21" s="484"/>
      <c r="E21" s="315"/>
      <c r="F21" s="77"/>
      <c r="G21" s="82"/>
      <c r="H21" s="7"/>
      <c r="P21" s="56" t="s">
        <v>33</v>
      </c>
    </row>
    <row r="22" spans="1:16" x14ac:dyDescent="0.2">
      <c r="A22" s="83" t="s">
        <v>303</v>
      </c>
      <c r="C22" s="483"/>
      <c r="E22" s="315"/>
      <c r="F22" s="77"/>
      <c r="G22" s="82"/>
      <c r="H22" s="7"/>
      <c r="M22" s="398" t="s">
        <v>361</v>
      </c>
    </row>
    <row r="23" spans="1:16" x14ac:dyDescent="0.2">
      <c r="A23" s="180" t="s">
        <v>46</v>
      </c>
      <c r="E23" s="315"/>
      <c r="F23" s="77"/>
      <c r="G23" s="82"/>
      <c r="H23" s="7"/>
      <c r="L23" t="s">
        <v>359</v>
      </c>
      <c r="M23" s="400">
        <v>296.75</v>
      </c>
    </row>
    <row r="24" spans="1:16" x14ac:dyDescent="0.2">
      <c r="A24" s="83" t="s">
        <v>303</v>
      </c>
      <c r="E24" s="315"/>
      <c r="F24" s="77"/>
      <c r="G24" s="82"/>
      <c r="H24" s="7"/>
      <c r="L24" t="s">
        <v>360</v>
      </c>
      <c r="M24" s="400">
        <v>593.5</v>
      </c>
    </row>
    <row r="25" spans="1:16" x14ac:dyDescent="0.2">
      <c r="A25" s="180" t="s">
        <v>325</v>
      </c>
      <c r="E25" s="315"/>
      <c r="F25" s="77"/>
      <c r="G25" s="82"/>
      <c r="H25" s="7"/>
      <c r="M25" s="313"/>
    </row>
    <row r="26" spans="1:16" x14ac:dyDescent="0.2">
      <c r="A26" s="83" t="s">
        <v>303</v>
      </c>
      <c r="E26" s="315"/>
      <c r="F26" s="77"/>
      <c r="G26" s="82"/>
      <c r="H26" s="7"/>
      <c r="M26" s="398" t="s">
        <v>362</v>
      </c>
    </row>
    <row r="27" spans="1:16" ht="15.75" x14ac:dyDescent="0.25">
      <c r="A27" s="180" t="s">
        <v>379</v>
      </c>
      <c r="B27" s="486" t="str">
        <f>IF(A28="ja","Liste in der Datenprüfung in BeförderungsmittelNPÄ ändern","")</f>
        <v/>
      </c>
      <c r="E27" s="315"/>
      <c r="F27" s="77"/>
      <c r="G27" s="82"/>
      <c r="H27" s="7"/>
      <c r="L27" t="s">
        <v>359</v>
      </c>
      <c r="M27" s="400">
        <v>66.25</v>
      </c>
    </row>
    <row r="28" spans="1:16" x14ac:dyDescent="0.2">
      <c r="A28" s="485" t="s">
        <v>303</v>
      </c>
      <c r="E28" s="315"/>
      <c r="F28" s="77"/>
      <c r="G28" s="82"/>
      <c r="H28" s="7"/>
      <c r="L28" t="s">
        <v>360</v>
      </c>
      <c r="M28" s="400">
        <v>132.65</v>
      </c>
    </row>
    <row r="29" spans="1:16" x14ac:dyDescent="0.2">
      <c r="A29" s="485"/>
      <c r="E29" s="315"/>
      <c r="F29" s="77"/>
      <c r="G29" s="82"/>
      <c r="H29" s="7"/>
      <c r="M29" s="399"/>
    </row>
    <row r="30" spans="1:16" x14ac:dyDescent="0.2">
      <c r="E30" s="315"/>
      <c r="F30" s="77"/>
      <c r="G30" s="82"/>
      <c r="H30" s="7"/>
      <c r="M30" s="398" t="s">
        <v>363</v>
      </c>
    </row>
    <row r="31" spans="1:16" x14ac:dyDescent="0.2">
      <c r="D31" s="289"/>
      <c r="E31" s="315"/>
      <c r="F31" s="77"/>
      <c r="G31" s="82"/>
      <c r="H31" s="7"/>
      <c r="L31" t="s">
        <v>359</v>
      </c>
      <c r="M31" s="400">
        <v>3961.9</v>
      </c>
    </row>
    <row r="32" spans="1:16" x14ac:dyDescent="0.2">
      <c r="D32" s="289"/>
      <c r="E32" s="315"/>
      <c r="F32" s="77"/>
      <c r="G32" s="82"/>
      <c r="H32" s="7"/>
      <c r="L32" t="s">
        <v>360</v>
      </c>
      <c r="M32" s="400">
        <v>6694.9</v>
      </c>
    </row>
    <row r="33" spans="4:8" x14ac:dyDescent="0.2">
      <c r="D33" s="289"/>
      <c r="E33" s="315"/>
      <c r="F33" s="77"/>
      <c r="G33" s="82"/>
      <c r="H33" s="7"/>
    </row>
    <row r="34" spans="4:8" x14ac:dyDescent="0.2">
      <c r="D34" s="289"/>
      <c r="E34" s="315"/>
      <c r="F34" s="77"/>
      <c r="G34" s="82"/>
      <c r="H34" s="7"/>
    </row>
    <row r="35" spans="4:8" x14ac:dyDescent="0.2">
      <c r="D35" s="289"/>
      <c r="E35" s="315"/>
      <c r="F35" s="77"/>
      <c r="G35" s="82"/>
      <c r="H35" s="7"/>
    </row>
    <row r="36" spans="4:8" x14ac:dyDescent="0.2">
      <c r="D36" s="81"/>
      <c r="E36" s="80"/>
      <c r="F36" s="77"/>
      <c r="G36" s="82"/>
      <c r="H36" s="7"/>
    </row>
    <row r="37" spans="4:8" x14ac:dyDescent="0.2">
      <c r="D37" s="81"/>
      <c r="E37" s="80"/>
      <c r="F37" s="77"/>
      <c r="G37" s="82"/>
      <c r="H37" s="7"/>
    </row>
    <row r="38" spans="4:8" x14ac:dyDescent="0.2">
      <c r="D38" s="81"/>
      <c r="E38" s="80"/>
      <c r="F38" s="77"/>
      <c r="G38" s="82"/>
      <c r="H38" s="7"/>
    </row>
    <row r="39" spans="4:8" x14ac:dyDescent="0.2">
      <c r="D39" s="81"/>
      <c r="E39" s="80"/>
      <c r="F39" s="77"/>
      <c r="G39" s="82"/>
      <c r="H39" s="7"/>
    </row>
    <row r="40" spans="4:8" x14ac:dyDescent="0.2">
      <c r="D40" s="81"/>
      <c r="E40" s="80"/>
      <c r="F40" s="77"/>
      <c r="G40" s="82"/>
      <c r="H40" s="7"/>
    </row>
    <row r="41" spans="4:8" x14ac:dyDescent="0.2">
      <c r="D41" s="81"/>
      <c r="E41" s="80"/>
      <c r="F41" s="77"/>
      <c r="G41" s="82"/>
      <c r="H41" s="7"/>
    </row>
    <row r="42" spans="4:8" x14ac:dyDescent="0.2">
      <c r="D42" s="81"/>
      <c r="E42" s="80"/>
      <c r="F42" s="77"/>
      <c r="G42" s="82"/>
      <c r="H42" s="7"/>
    </row>
    <row r="43" spans="4:8" x14ac:dyDescent="0.2">
      <c r="D43" s="81"/>
      <c r="E43" s="80"/>
      <c r="F43" s="77"/>
      <c r="G43" s="82"/>
      <c r="H43" s="7"/>
    </row>
    <row r="44" spans="4:8" x14ac:dyDescent="0.2">
      <c r="D44" s="81"/>
      <c r="E44" s="80"/>
      <c r="F44" s="77"/>
      <c r="G44" s="82"/>
      <c r="H44" s="7"/>
    </row>
    <row r="45" spans="4:8" x14ac:dyDescent="0.2">
      <c r="D45" s="81"/>
      <c r="E45" s="80"/>
      <c r="F45" s="77"/>
      <c r="G45" s="82"/>
      <c r="H45" s="7"/>
    </row>
    <row r="46" spans="4:8" x14ac:dyDescent="0.2">
      <c r="D46" s="81"/>
      <c r="E46" s="80"/>
      <c r="F46" s="77"/>
      <c r="G46" s="82"/>
      <c r="H46" s="7"/>
    </row>
    <row r="47" spans="4:8" x14ac:dyDescent="0.2">
      <c r="D47" s="81"/>
      <c r="E47" s="80"/>
      <c r="F47" s="77"/>
      <c r="G47" s="82"/>
      <c r="H47" s="7"/>
    </row>
    <row r="48" spans="4:8" x14ac:dyDescent="0.2">
      <c r="D48" s="81"/>
      <c r="E48" s="80"/>
      <c r="F48" s="77"/>
      <c r="G48" s="82"/>
      <c r="H48" s="7"/>
    </row>
    <row r="49" spans="1:16" x14ac:dyDescent="0.2">
      <c r="D49" s="81"/>
      <c r="E49" s="80"/>
      <c r="F49" s="77"/>
      <c r="G49" s="82"/>
      <c r="H49" s="7"/>
    </row>
    <row r="50" spans="1:16" x14ac:dyDescent="0.2">
      <c r="D50" s="81"/>
      <c r="E50" s="80"/>
      <c r="F50" s="77"/>
      <c r="G50" s="82"/>
      <c r="H50" s="7"/>
    </row>
    <row r="58" spans="1:16" x14ac:dyDescent="0.2">
      <c r="M58" s="57"/>
    </row>
    <row r="59" spans="1:16" s="57" customFormat="1" x14ac:dyDescent="0.2">
      <c r="A59" s="84"/>
      <c r="B59" s="78"/>
      <c r="C59" s="79"/>
      <c r="D59" s="78"/>
      <c r="E59" s="78"/>
      <c r="F59" s="78"/>
      <c r="G59" s="84"/>
      <c r="M59"/>
      <c r="P59"/>
    </row>
    <row r="61" spans="1:16" x14ac:dyDescent="0.2">
      <c r="C61" s="78"/>
    </row>
    <row r="62" spans="1:16" x14ac:dyDescent="0.2">
      <c r="P62" s="57"/>
    </row>
  </sheetData>
  <sheetProtection password="DA8F" sheet="1" selectLockedCells="1"/>
  <mergeCells count="1">
    <mergeCell ref="I1:L1"/>
  </mergeCells>
  <phoneticPr fontId="8" type="noConversion"/>
  <dataValidations count="1">
    <dataValidation type="list" allowBlank="1" showInputMessage="1" showErrorMessage="1" sqref="A24 A28 A22 A26 I3:L3">
      <formula1>"ja,nein"</formula1>
    </dataValidation>
  </dataValidations>
  <pageMargins left="0.78740157499999996" right="0.78740157499999996" top="0.984251969" bottom="0.984251969" header="0.4921259845" footer="0.4921259845"/>
  <pageSetup paperSize="9" scale="35"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3"/>
    <pageSetUpPr fitToPage="1"/>
  </sheetPr>
  <dimension ref="A1:D35"/>
  <sheetViews>
    <sheetView showGridLines="0" zoomScaleNormal="100" workbookViewId="0"/>
  </sheetViews>
  <sheetFormatPr baseColWidth="10" defaultColWidth="11.28515625" defaultRowHeight="12.75" x14ac:dyDescent="0.2"/>
  <cols>
    <col min="1" max="1" width="1.85546875" style="23" customWidth="1"/>
    <col min="2" max="2" width="29.85546875" style="23" customWidth="1"/>
    <col min="3" max="3" width="94" style="23" customWidth="1"/>
    <col min="4" max="4" width="2.28515625" style="23" customWidth="1"/>
    <col min="5" max="16384" width="11.28515625" style="23"/>
  </cols>
  <sheetData>
    <row r="1" spans="1:4" s="115" customFormat="1" ht="44.65" customHeight="1" x14ac:dyDescent="0.2">
      <c r="A1" s="217"/>
      <c r="B1" s="622" t="s">
        <v>192</v>
      </c>
      <c r="C1" s="622"/>
      <c r="D1" s="217"/>
    </row>
    <row r="2" spans="1:4" s="115" customFormat="1" x14ac:dyDescent="0.2">
      <c r="A2" s="217"/>
      <c r="B2" s="623" t="s">
        <v>193</v>
      </c>
      <c r="C2" s="624"/>
      <c r="D2" s="217"/>
    </row>
    <row r="3" spans="1:4" x14ac:dyDescent="0.2">
      <c r="A3" s="218"/>
      <c r="B3" s="625"/>
      <c r="C3" s="625"/>
      <c r="D3" s="218"/>
    </row>
    <row r="4" spans="1:4" ht="15" x14ac:dyDescent="0.2">
      <c r="A4" s="218"/>
      <c r="B4" s="626" t="s">
        <v>194</v>
      </c>
      <c r="C4" s="626"/>
      <c r="D4" s="218"/>
    </row>
    <row r="5" spans="1:4" ht="48.4" customHeight="1" x14ac:dyDescent="0.2">
      <c r="A5" s="218"/>
      <c r="B5" s="627" t="s">
        <v>26</v>
      </c>
      <c r="C5" s="627"/>
      <c r="D5" s="218"/>
    </row>
    <row r="6" spans="1:4" ht="15" x14ac:dyDescent="0.2">
      <c r="A6" s="218"/>
      <c r="B6" s="628" t="s">
        <v>195</v>
      </c>
      <c r="C6" s="628"/>
      <c r="D6" s="218"/>
    </row>
    <row r="7" spans="1:4" ht="67.900000000000006" customHeight="1" x14ac:dyDescent="0.2">
      <c r="A7" s="218"/>
      <c r="B7" s="219" t="s">
        <v>196</v>
      </c>
      <c r="C7" s="220" t="s">
        <v>197</v>
      </c>
      <c r="D7" s="218"/>
    </row>
    <row r="8" spans="1:4" ht="77.25" customHeight="1" x14ac:dyDescent="0.2">
      <c r="A8" s="218"/>
      <c r="B8" s="620" t="s">
        <v>11</v>
      </c>
      <c r="C8" s="221" t="s">
        <v>370</v>
      </c>
      <c r="D8" s="218"/>
    </row>
    <row r="9" spans="1:4" ht="119.45" customHeight="1" x14ac:dyDescent="0.2">
      <c r="A9" s="218"/>
      <c r="B9" s="621"/>
      <c r="C9" s="222" t="s">
        <v>408</v>
      </c>
      <c r="D9" s="218"/>
    </row>
    <row r="10" spans="1:4" ht="118.5" customHeight="1" x14ac:dyDescent="0.2">
      <c r="A10" s="218"/>
      <c r="B10" s="621"/>
      <c r="C10" s="222" t="s">
        <v>367</v>
      </c>
      <c r="D10" s="218"/>
    </row>
    <row r="11" spans="1:4" ht="81" customHeight="1" x14ac:dyDescent="0.2">
      <c r="A11" s="218"/>
      <c r="B11" s="621"/>
      <c r="C11" s="222" t="s">
        <v>369</v>
      </c>
      <c r="D11" s="218"/>
    </row>
    <row r="12" spans="1:4" ht="30.75" customHeight="1" x14ac:dyDescent="0.2">
      <c r="A12" s="218"/>
      <c r="B12" s="621"/>
      <c r="C12" s="222" t="s">
        <v>43</v>
      </c>
      <c r="D12" s="218"/>
    </row>
    <row r="13" spans="1:4" ht="160.15" customHeight="1" x14ac:dyDescent="0.2">
      <c r="A13" s="218"/>
      <c r="B13" s="619" t="s">
        <v>198</v>
      </c>
      <c r="C13" s="222" t="s">
        <v>409</v>
      </c>
      <c r="D13" s="218"/>
    </row>
    <row r="14" spans="1:4" ht="69" customHeight="1" x14ac:dyDescent="0.2">
      <c r="A14" s="218"/>
      <c r="B14" s="619"/>
      <c r="C14" s="222" t="s">
        <v>413</v>
      </c>
      <c r="D14" s="218"/>
    </row>
    <row r="15" spans="1:4" ht="91.5" customHeight="1" x14ac:dyDescent="0.2">
      <c r="A15" s="218"/>
      <c r="B15" s="619"/>
      <c r="C15" s="222" t="s">
        <v>414</v>
      </c>
      <c r="D15" s="218"/>
    </row>
    <row r="16" spans="1:4" ht="22.9" customHeight="1" x14ac:dyDescent="0.2">
      <c r="A16" s="218"/>
      <c r="B16" s="619" t="s">
        <v>90</v>
      </c>
      <c r="C16" s="224" t="s">
        <v>91</v>
      </c>
      <c r="D16" s="218"/>
    </row>
    <row r="17" spans="1:4" ht="66.75" customHeight="1" x14ac:dyDescent="0.2">
      <c r="A17" s="218"/>
      <c r="B17" s="619"/>
      <c r="C17" s="224" t="s">
        <v>415</v>
      </c>
      <c r="D17" s="218"/>
    </row>
    <row r="18" spans="1:4" ht="39.4" customHeight="1" x14ac:dyDescent="0.2">
      <c r="A18" s="218"/>
      <c r="B18" s="619"/>
      <c r="C18" s="224" t="s">
        <v>92</v>
      </c>
      <c r="D18" s="218"/>
    </row>
    <row r="19" spans="1:4" ht="15" x14ac:dyDescent="0.2">
      <c r="A19" s="218"/>
      <c r="B19" s="628" t="s">
        <v>199</v>
      </c>
      <c r="C19" s="628"/>
      <c r="D19" s="218"/>
    </row>
    <row r="20" spans="1:4" ht="57.4" customHeight="1" x14ac:dyDescent="0.2">
      <c r="A20" s="218"/>
      <c r="B20" s="225" t="s">
        <v>200</v>
      </c>
      <c r="C20" s="224" t="s">
        <v>201</v>
      </c>
      <c r="D20" s="218"/>
    </row>
    <row r="21" spans="1:4" ht="49.9" customHeight="1" x14ac:dyDescent="0.2">
      <c r="A21" s="218"/>
      <c r="B21" s="632"/>
      <c r="C21" s="224" t="s">
        <v>202</v>
      </c>
      <c r="D21" s="218"/>
    </row>
    <row r="22" spans="1:4" ht="73.5" customHeight="1" x14ac:dyDescent="0.2">
      <c r="A22" s="218"/>
      <c r="B22" s="633"/>
      <c r="C22" s="224" t="s">
        <v>203</v>
      </c>
      <c r="D22" s="218"/>
    </row>
    <row r="23" spans="1:4" ht="29.1" customHeight="1" x14ac:dyDescent="0.2">
      <c r="A23" s="218"/>
      <c r="B23" s="619" t="s">
        <v>204</v>
      </c>
      <c r="C23" s="224" t="s">
        <v>205</v>
      </c>
      <c r="D23" s="218"/>
    </row>
    <row r="24" spans="1:4" ht="71.650000000000006" customHeight="1" x14ac:dyDescent="0.2">
      <c r="A24" s="218"/>
      <c r="B24" s="619"/>
      <c r="C24" s="224" t="s">
        <v>206</v>
      </c>
      <c r="D24" s="218"/>
    </row>
    <row r="25" spans="1:4" ht="15" x14ac:dyDescent="0.2">
      <c r="A25" s="218"/>
      <c r="B25" s="628" t="s">
        <v>207</v>
      </c>
      <c r="C25" s="628"/>
      <c r="D25" s="218"/>
    </row>
    <row r="26" spans="1:4" ht="31.9" customHeight="1" x14ac:dyDescent="0.2">
      <c r="A26" s="218"/>
      <c r="B26" s="629" t="s">
        <v>208</v>
      </c>
      <c r="C26" s="226" t="s">
        <v>209</v>
      </c>
      <c r="D26" s="218"/>
    </row>
    <row r="27" spans="1:4" ht="35.65" customHeight="1" x14ac:dyDescent="0.2">
      <c r="A27" s="218"/>
      <c r="B27" s="630"/>
      <c r="C27" s="226" t="s">
        <v>210</v>
      </c>
      <c r="D27" s="218"/>
    </row>
    <row r="28" spans="1:4" ht="38.25" customHeight="1" x14ac:dyDescent="0.2">
      <c r="A28" s="218"/>
      <c r="B28" s="630"/>
      <c r="C28" s="227" t="s">
        <v>211</v>
      </c>
      <c r="D28" s="218"/>
    </row>
    <row r="29" spans="1:4" ht="36.75" customHeight="1" x14ac:dyDescent="0.2">
      <c r="A29" s="218"/>
      <c r="B29" s="631"/>
      <c r="C29" s="228" t="s">
        <v>79</v>
      </c>
      <c r="D29" s="218"/>
    </row>
    <row r="30" spans="1:4" ht="51" customHeight="1" x14ac:dyDescent="0.2">
      <c r="A30" s="218"/>
      <c r="B30" s="225" t="s">
        <v>212</v>
      </c>
      <c r="C30" s="224" t="s">
        <v>80</v>
      </c>
      <c r="D30" s="218"/>
    </row>
    <row r="31" spans="1:4" ht="15" x14ac:dyDescent="0.2">
      <c r="A31" s="218"/>
      <c r="B31" s="628" t="s">
        <v>213</v>
      </c>
      <c r="C31" s="628"/>
      <c r="D31" s="218"/>
    </row>
    <row r="32" spans="1:4" ht="53.1" customHeight="1" x14ac:dyDescent="0.2">
      <c r="A32" s="218"/>
      <c r="B32" s="223" t="s">
        <v>214</v>
      </c>
      <c r="C32" s="224" t="s">
        <v>378</v>
      </c>
      <c r="D32" s="218"/>
    </row>
    <row r="33" spans="1:4" x14ac:dyDescent="0.2">
      <c r="A33" s="218"/>
      <c r="B33" s="218"/>
      <c r="C33" s="218"/>
      <c r="D33" s="218"/>
    </row>
    <row r="34" spans="1:4" x14ac:dyDescent="0.2">
      <c r="A34" s="218"/>
      <c r="B34" s="306" t="s">
        <v>322</v>
      </c>
      <c r="C34" s="307" t="str">
        <f>Personenstammblatt!J23</f>
        <v>Januar 2021</v>
      </c>
      <c r="D34" s="218"/>
    </row>
    <row r="35" spans="1:4" x14ac:dyDescent="0.2">
      <c r="A35" s="218"/>
      <c r="B35" s="268"/>
      <c r="C35" s="218"/>
      <c r="D35" s="218"/>
    </row>
  </sheetData>
  <sheetProtection password="DA8F" sheet="1" selectLockedCells="1"/>
  <mergeCells count="14">
    <mergeCell ref="B26:B29"/>
    <mergeCell ref="B31:C31"/>
    <mergeCell ref="B19:C19"/>
    <mergeCell ref="B21:B22"/>
    <mergeCell ref="B23:B24"/>
    <mergeCell ref="B25:C25"/>
    <mergeCell ref="B16:B18"/>
    <mergeCell ref="B8:B12"/>
    <mergeCell ref="B1:C1"/>
    <mergeCell ref="B2:C3"/>
    <mergeCell ref="B4:C4"/>
    <mergeCell ref="B5:C5"/>
    <mergeCell ref="B6:C6"/>
    <mergeCell ref="B13:B15"/>
  </mergeCells>
  <phoneticPr fontId="8" type="noConversion"/>
  <pageMargins left="0.78740157480314965" right="0.78740157480314965" top="0.59" bottom="0.37" header="0.51181102362204722" footer="0.23"/>
  <pageSetup paperSize="9" scale="69" fitToHeight="2" orientation="portrait"/>
  <headerFooter alignWithMargins="0"/>
  <rowBreaks count="1" manualBreakCount="1">
    <brk id="22" max="2" man="1"/>
  </rowBreaks>
  <colBreaks count="1" manualBreakCount="1">
    <brk id="3"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D35"/>
  <sheetViews>
    <sheetView showGridLines="0" zoomScaleNormal="100" workbookViewId="0">
      <selection activeCell="B21" sqref="B21:B22"/>
    </sheetView>
  </sheetViews>
  <sheetFormatPr baseColWidth="10" defaultColWidth="11.28515625" defaultRowHeight="12.75" x14ac:dyDescent="0.2"/>
  <cols>
    <col min="1" max="1" width="1.85546875" style="23" customWidth="1"/>
    <col min="2" max="2" width="29.85546875" style="23" customWidth="1"/>
    <col min="3" max="3" width="94" style="23" customWidth="1"/>
    <col min="4" max="4" width="2.28515625" style="23" customWidth="1"/>
    <col min="5" max="16384" width="11.28515625" style="23"/>
  </cols>
  <sheetData>
    <row r="1" spans="1:4" s="115" customFormat="1" ht="44.65" customHeight="1" x14ac:dyDescent="0.2">
      <c r="A1" s="217"/>
      <c r="B1" s="622" t="s">
        <v>192</v>
      </c>
      <c r="C1" s="622"/>
      <c r="D1" s="217"/>
    </row>
    <row r="2" spans="1:4" s="115" customFormat="1" x14ac:dyDescent="0.2">
      <c r="A2" s="217"/>
      <c r="B2" s="623" t="s">
        <v>193</v>
      </c>
      <c r="C2" s="624"/>
      <c r="D2" s="217"/>
    </row>
    <row r="3" spans="1:4" x14ac:dyDescent="0.2">
      <c r="A3" s="218"/>
      <c r="B3" s="625"/>
      <c r="C3" s="625"/>
      <c r="D3" s="218"/>
    </row>
    <row r="4" spans="1:4" ht="15" x14ac:dyDescent="0.2">
      <c r="A4" s="218"/>
      <c r="B4" s="626" t="s">
        <v>194</v>
      </c>
      <c r="C4" s="626"/>
      <c r="D4" s="218"/>
    </row>
    <row r="5" spans="1:4" ht="48.4" customHeight="1" x14ac:dyDescent="0.2">
      <c r="A5" s="218"/>
      <c r="B5" s="627" t="s">
        <v>26</v>
      </c>
      <c r="C5" s="627"/>
      <c r="D5" s="218"/>
    </row>
    <row r="6" spans="1:4" ht="15" x14ac:dyDescent="0.2">
      <c r="A6" s="218"/>
      <c r="B6" s="628" t="s">
        <v>195</v>
      </c>
      <c r="C6" s="628"/>
      <c r="D6" s="218"/>
    </row>
    <row r="7" spans="1:4" ht="67.900000000000006" customHeight="1" x14ac:dyDescent="0.2">
      <c r="A7" s="218"/>
      <c r="B7" s="219" t="s">
        <v>196</v>
      </c>
      <c r="C7" s="220" t="s">
        <v>197</v>
      </c>
      <c r="D7" s="218"/>
    </row>
    <row r="8" spans="1:4" ht="75.400000000000006" customHeight="1" x14ac:dyDescent="0.2">
      <c r="A8" s="218"/>
      <c r="B8" s="620" t="s">
        <v>11</v>
      </c>
      <c r="C8" s="221" t="s">
        <v>370</v>
      </c>
      <c r="D8" s="218"/>
    </row>
    <row r="9" spans="1:4" ht="114" customHeight="1" x14ac:dyDescent="0.2">
      <c r="A9" s="218"/>
      <c r="B9" s="621"/>
      <c r="C9" s="222" t="s">
        <v>408</v>
      </c>
      <c r="D9" s="218"/>
    </row>
    <row r="10" spans="1:4" ht="120.4" customHeight="1" x14ac:dyDescent="0.2">
      <c r="A10" s="218"/>
      <c r="B10" s="621"/>
      <c r="C10" s="222" t="s">
        <v>367</v>
      </c>
      <c r="D10" s="218"/>
    </row>
    <row r="11" spans="1:4" ht="84.4" customHeight="1" x14ac:dyDescent="0.2">
      <c r="A11" s="218"/>
      <c r="B11" s="621"/>
      <c r="C11" s="222" t="s">
        <v>369</v>
      </c>
      <c r="D11" s="218"/>
    </row>
    <row r="12" spans="1:4" ht="36" customHeight="1" x14ac:dyDescent="0.2">
      <c r="A12" s="218"/>
      <c r="B12" s="621"/>
      <c r="C12" s="222" t="s">
        <v>43</v>
      </c>
      <c r="D12" s="218"/>
    </row>
    <row r="13" spans="1:4" ht="162.75" customHeight="1" x14ac:dyDescent="0.2">
      <c r="A13" s="218"/>
      <c r="B13" s="619" t="s">
        <v>198</v>
      </c>
      <c r="C13" s="222" t="s">
        <v>409</v>
      </c>
      <c r="D13" s="218"/>
    </row>
    <row r="14" spans="1:4" ht="69" customHeight="1" x14ac:dyDescent="0.2">
      <c r="A14" s="218"/>
      <c r="B14" s="619"/>
      <c r="C14" s="222" t="s">
        <v>413</v>
      </c>
      <c r="D14" s="218"/>
    </row>
    <row r="15" spans="1:4" ht="88.5" customHeight="1" x14ac:dyDescent="0.2">
      <c r="A15" s="218"/>
      <c r="B15" s="619"/>
      <c r="C15" s="222" t="s">
        <v>414</v>
      </c>
      <c r="D15" s="218"/>
    </row>
    <row r="16" spans="1:4" ht="14.25" x14ac:dyDescent="0.2">
      <c r="A16" s="218"/>
      <c r="B16" s="619" t="s">
        <v>90</v>
      </c>
      <c r="C16" s="224" t="s">
        <v>91</v>
      </c>
      <c r="D16" s="218"/>
    </row>
    <row r="17" spans="1:4" ht="66.75" customHeight="1" x14ac:dyDescent="0.2">
      <c r="A17" s="218"/>
      <c r="B17" s="619"/>
      <c r="C17" s="224" t="s">
        <v>415</v>
      </c>
      <c r="D17" s="218"/>
    </row>
    <row r="18" spans="1:4" ht="39.4" customHeight="1" x14ac:dyDescent="0.2">
      <c r="A18" s="218"/>
      <c r="B18" s="619"/>
      <c r="C18" s="224" t="s">
        <v>92</v>
      </c>
      <c r="D18" s="218"/>
    </row>
    <row r="19" spans="1:4" ht="15" x14ac:dyDescent="0.2">
      <c r="A19" s="218"/>
      <c r="B19" s="628" t="s">
        <v>199</v>
      </c>
      <c r="C19" s="628"/>
      <c r="D19" s="218"/>
    </row>
    <row r="20" spans="1:4" ht="57.4" customHeight="1" x14ac:dyDescent="0.2">
      <c r="A20" s="218"/>
      <c r="B20" s="225" t="s">
        <v>200</v>
      </c>
      <c r="C20" s="224" t="s">
        <v>201</v>
      </c>
      <c r="D20" s="218"/>
    </row>
    <row r="21" spans="1:4" ht="49.9" customHeight="1" x14ac:dyDescent="0.2">
      <c r="A21" s="218"/>
      <c r="B21" s="632"/>
      <c r="C21" s="224" t="s">
        <v>202</v>
      </c>
      <c r="D21" s="218"/>
    </row>
    <row r="22" spans="1:4" ht="73.5" customHeight="1" x14ac:dyDescent="0.2">
      <c r="A22" s="218"/>
      <c r="B22" s="633"/>
      <c r="C22" s="224" t="s">
        <v>203</v>
      </c>
      <c r="D22" s="218"/>
    </row>
    <row r="23" spans="1:4" ht="28.5" x14ac:dyDescent="0.2">
      <c r="A23" s="218"/>
      <c r="B23" s="619" t="s">
        <v>204</v>
      </c>
      <c r="C23" s="224" t="s">
        <v>205</v>
      </c>
      <c r="D23" s="218"/>
    </row>
    <row r="24" spans="1:4" ht="71.650000000000006" customHeight="1" x14ac:dyDescent="0.2">
      <c r="A24" s="218"/>
      <c r="B24" s="619"/>
      <c r="C24" s="224" t="s">
        <v>206</v>
      </c>
      <c r="D24" s="218"/>
    </row>
    <row r="25" spans="1:4" ht="15" x14ac:dyDescent="0.2">
      <c r="A25" s="218"/>
      <c r="B25" s="628" t="s">
        <v>207</v>
      </c>
      <c r="C25" s="628"/>
      <c r="D25" s="218"/>
    </row>
    <row r="26" spans="1:4" ht="31.9" customHeight="1" x14ac:dyDescent="0.2">
      <c r="A26" s="218"/>
      <c r="B26" s="629" t="s">
        <v>208</v>
      </c>
      <c r="C26" s="226" t="s">
        <v>209</v>
      </c>
      <c r="D26" s="218"/>
    </row>
    <row r="27" spans="1:4" ht="35.65" customHeight="1" x14ac:dyDescent="0.2">
      <c r="A27" s="218"/>
      <c r="B27" s="630"/>
      <c r="C27" s="226" t="s">
        <v>210</v>
      </c>
      <c r="D27" s="218"/>
    </row>
    <row r="28" spans="1:4" ht="38.25" customHeight="1" x14ac:dyDescent="0.2">
      <c r="A28" s="218"/>
      <c r="B28" s="630"/>
      <c r="C28" s="227" t="s">
        <v>211</v>
      </c>
      <c r="D28" s="218"/>
    </row>
    <row r="29" spans="1:4" ht="36.75" customHeight="1" x14ac:dyDescent="0.2">
      <c r="A29" s="218"/>
      <c r="B29" s="631"/>
      <c r="C29" s="228" t="s">
        <v>79</v>
      </c>
      <c r="D29" s="218"/>
    </row>
    <row r="30" spans="1:4" ht="51" customHeight="1" x14ac:dyDescent="0.2">
      <c r="A30" s="218"/>
      <c r="B30" s="225" t="s">
        <v>212</v>
      </c>
      <c r="C30" s="224" t="s">
        <v>80</v>
      </c>
      <c r="D30" s="218"/>
    </row>
    <row r="31" spans="1:4" ht="15" x14ac:dyDescent="0.2">
      <c r="A31" s="218"/>
      <c r="B31" s="628" t="s">
        <v>213</v>
      </c>
      <c r="C31" s="628"/>
      <c r="D31" s="218"/>
    </row>
    <row r="32" spans="1:4" ht="53.1" customHeight="1" x14ac:dyDescent="0.2">
      <c r="A32" s="218"/>
      <c r="B32" s="223" t="s">
        <v>214</v>
      </c>
      <c r="C32" s="224" t="s">
        <v>417</v>
      </c>
      <c r="D32" s="218"/>
    </row>
    <row r="33" spans="1:4" x14ac:dyDescent="0.2">
      <c r="A33" s="218"/>
      <c r="B33" s="218"/>
      <c r="C33" s="218"/>
      <c r="D33" s="218"/>
    </row>
    <row r="34" spans="1:4" x14ac:dyDescent="0.2">
      <c r="A34" s="218"/>
      <c r="B34" s="306" t="s">
        <v>322</v>
      </c>
      <c r="C34" s="307" t="str">
        <f>Personenstammblatt!J23</f>
        <v>Januar 2021</v>
      </c>
      <c r="D34" s="218"/>
    </row>
    <row r="35" spans="1:4" x14ac:dyDescent="0.2">
      <c r="A35" s="218"/>
      <c r="B35" s="268"/>
      <c r="C35" s="218"/>
      <c r="D35" s="218"/>
    </row>
  </sheetData>
  <sheetProtection password="DA8F" sheet="1" selectLockedCells="1"/>
  <mergeCells count="14">
    <mergeCell ref="B8:B12"/>
    <mergeCell ref="B26:B29"/>
    <mergeCell ref="B31:C31"/>
    <mergeCell ref="B13:B15"/>
    <mergeCell ref="B16:B18"/>
    <mergeCell ref="B19:C19"/>
    <mergeCell ref="B21:B22"/>
    <mergeCell ref="B23:B24"/>
    <mergeCell ref="B25:C25"/>
    <mergeCell ref="B1:C1"/>
    <mergeCell ref="B2:C3"/>
    <mergeCell ref="B4:C4"/>
    <mergeCell ref="B5:C5"/>
    <mergeCell ref="B6:C6"/>
  </mergeCells>
  <pageMargins left="0.78740157480314965" right="0.31" top="0.55000000000000004" bottom="0.45" header="0.36" footer="0.28000000000000003"/>
  <pageSetup paperSize="9" scale="75" fitToHeight="2" orientation="portrait"/>
  <headerFooter alignWithMargins="0"/>
  <rowBreaks count="1" manualBreakCount="1">
    <brk id="22" min="1" max="2" man="1"/>
  </rowBreaks>
  <colBreaks count="1" manualBreakCount="1">
    <brk id="3"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7"/>
    <pageSetUpPr autoPageBreaks="0"/>
  </sheetPr>
  <dimension ref="A1:D133"/>
  <sheetViews>
    <sheetView showGridLines="0" zoomScale="110" zoomScaleNormal="110" zoomScaleSheetLayoutView="136" workbookViewId="0"/>
  </sheetViews>
  <sheetFormatPr baseColWidth="10" defaultColWidth="11.28515625" defaultRowHeight="14.25" x14ac:dyDescent="0.2"/>
  <cols>
    <col min="1" max="1" width="4.28515625" style="186" customWidth="1"/>
    <col min="2" max="2" width="9.7109375" style="186" customWidth="1"/>
    <col min="3" max="3" width="72.28515625" style="186" customWidth="1"/>
    <col min="4" max="4" width="4.28515625" style="186" customWidth="1"/>
    <col min="5" max="16384" width="11.28515625" style="186"/>
  </cols>
  <sheetData>
    <row r="1" spans="1:4" ht="19.5" customHeight="1" thickBot="1" x14ac:dyDescent="0.25">
      <c r="A1" s="187"/>
      <c r="B1" s="187"/>
      <c r="C1" s="187"/>
      <c r="D1" s="187"/>
    </row>
    <row r="2" spans="1:4" ht="39.4" customHeight="1" thickBot="1" x14ac:dyDescent="0.25">
      <c r="A2" s="187"/>
      <c r="B2" s="645" t="s">
        <v>309</v>
      </c>
      <c r="C2" s="646"/>
      <c r="D2" s="187"/>
    </row>
    <row r="3" spans="1:4" ht="35.65" customHeight="1" x14ac:dyDescent="0.2">
      <c r="A3" s="187"/>
      <c r="B3" s="636" t="s">
        <v>310</v>
      </c>
      <c r="C3" s="637"/>
      <c r="D3" s="187"/>
    </row>
    <row r="4" spans="1:4" ht="14.25" customHeight="1" x14ac:dyDescent="0.2">
      <c r="A4" s="187"/>
      <c r="B4" s="188"/>
      <c r="C4" s="189"/>
      <c r="D4" s="187"/>
    </row>
    <row r="5" spans="1:4" ht="45" customHeight="1" x14ac:dyDescent="0.2">
      <c r="A5" s="187"/>
      <c r="B5" s="636" t="s">
        <v>380</v>
      </c>
      <c r="C5" s="637"/>
      <c r="D5" s="187"/>
    </row>
    <row r="6" spans="1:4" ht="14.25" customHeight="1" x14ac:dyDescent="0.2">
      <c r="A6" s="187"/>
      <c r="B6" s="188"/>
      <c r="C6" s="189"/>
      <c r="D6" s="187"/>
    </row>
    <row r="7" spans="1:4" ht="30.75" customHeight="1" x14ac:dyDescent="0.2">
      <c r="A7" s="187"/>
      <c r="B7" s="636" t="s">
        <v>368</v>
      </c>
      <c r="C7" s="637"/>
      <c r="D7" s="187"/>
    </row>
    <row r="8" spans="1:4" ht="14.25" customHeight="1" x14ac:dyDescent="0.2">
      <c r="A8" s="187"/>
      <c r="B8" s="190"/>
      <c r="C8" s="191"/>
      <c r="D8" s="187"/>
    </row>
    <row r="9" spans="1:4" ht="42.6" customHeight="1" x14ac:dyDescent="0.2">
      <c r="A9" s="187"/>
      <c r="B9" s="636" t="s">
        <v>66</v>
      </c>
      <c r="C9" s="637"/>
      <c r="D9" s="187"/>
    </row>
    <row r="10" spans="1:4" ht="14.25" customHeight="1" x14ac:dyDescent="0.2">
      <c r="A10" s="187"/>
      <c r="B10" s="192"/>
      <c r="C10" s="193"/>
      <c r="D10" s="187"/>
    </row>
    <row r="11" spans="1:4" ht="24.75" customHeight="1" x14ac:dyDescent="0.2">
      <c r="A11" s="187"/>
      <c r="B11" s="638" t="s">
        <v>67</v>
      </c>
      <c r="C11" s="639"/>
      <c r="D11" s="187"/>
    </row>
    <row r="12" spans="1:4" ht="119.25" customHeight="1" x14ac:dyDescent="0.2">
      <c r="A12" s="187"/>
      <c r="B12" s="634" t="s">
        <v>27</v>
      </c>
      <c r="C12" s="635"/>
      <c r="D12" s="187"/>
    </row>
    <row r="13" spans="1:4" ht="14.25" customHeight="1" x14ac:dyDescent="0.2">
      <c r="A13" s="187"/>
      <c r="B13" s="194"/>
      <c r="C13" s="195"/>
      <c r="D13" s="187"/>
    </row>
    <row r="14" spans="1:4" ht="24.75" customHeight="1" x14ac:dyDescent="0.2">
      <c r="A14" s="187"/>
      <c r="B14" s="638" t="s">
        <v>68</v>
      </c>
      <c r="C14" s="639"/>
      <c r="D14" s="187"/>
    </row>
    <row r="15" spans="1:4" ht="93.4" customHeight="1" x14ac:dyDescent="0.2">
      <c r="A15" s="187"/>
      <c r="B15" s="634" t="s">
        <v>69</v>
      </c>
      <c r="C15" s="635"/>
      <c r="D15" s="187"/>
    </row>
    <row r="16" spans="1:4" ht="14.25" customHeight="1" x14ac:dyDescent="0.2">
      <c r="A16" s="187"/>
      <c r="B16" s="194"/>
      <c r="C16" s="195"/>
      <c r="D16" s="187"/>
    </row>
    <row r="17" spans="1:4" ht="24.75" customHeight="1" x14ac:dyDescent="0.2">
      <c r="A17" s="187"/>
      <c r="B17" s="638" t="s">
        <v>70</v>
      </c>
      <c r="C17" s="639"/>
      <c r="D17" s="187"/>
    </row>
    <row r="18" spans="1:4" ht="51" customHeight="1" x14ac:dyDescent="0.2">
      <c r="A18" s="187"/>
      <c r="B18" s="634" t="s">
        <v>71</v>
      </c>
      <c r="C18" s="635"/>
      <c r="D18" s="187"/>
    </row>
    <row r="19" spans="1:4" ht="41.25" customHeight="1" x14ac:dyDescent="0.2">
      <c r="A19" s="187"/>
      <c r="B19" s="636" t="s">
        <v>72</v>
      </c>
      <c r="C19" s="637"/>
      <c r="D19" s="187"/>
    </row>
    <row r="20" spans="1:4" ht="14.25" customHeight="1" x14ac:dyDescent="0.2">
      <c r="A20" s="187"/>
      <c r="B20" s="190"/>
      <c r="C20" s="191"/>
      <c r="D20" s="187"/>
    </row>
    <row r="21" spans="1:4" ht="37.9" customHeight="1" x14ac:dyDescent="0.2">
      <c r="A21" s="187"/>
      <c r="B21" s="636" t="s">
        <v>95</v>
      </c>
      <c r="C21" s="637"/>
      <c r="D21" s="187"/>
    </row>
    <row r="22" spans="1:4" ht="14.25" customHeight="1" x14ac:dyDescent="0.2">
      <c r="A22" s="187"/>
      <c r="B22" s="190"/>
      <c r="C22" s="191"/>
      <c r="D22" s="187"/>
    </row>
    <row r="23" spans="1:4" ht="28.5" customHeight="1" x14ac:dyDescent="0.2">
      <c r="A23" s="187"/>
      <c r="B23" s="636" t="s">
        <v>73</v>
      </c>
      <c r="C23" s="637"/>
      <c r="D23" s="187"/>
    </row>
    <row r="24" spans="1:4" ht="14.25" customHeight="1" x14ac:dyDescent="0.2">
      <c r="A24" s="187"/>
      <c r="B24" s="190"/>
      <c r="C24" s="191"/>
      <c r="D24" s="187"/>
    </row>
    <row r="25" spans="1:4" ht="14.25" customHeight="1" x14ac:dyDescent="0.2">
      <c r="A25" s="187"/>
      <c r="B25" s="643" t="s">
        <v>381</v>
      </c>
      <c r="C25" s="644"/>
      <c r="D25" s="187"/>
    </row>
    <row r="26" spans="1:4" ht="30.4" customHeight="1" x14ac:dyDescent="0.2">
      <c r="A26" s="187"/>
      <c r="B26" s="636" t="s">
        <v>389</v>
      </c>
      <c r="C26" s="637"/>
      <c r="D26" s="187"/>
    </row>
    <row r="27" spans="1:4" ht="14.25" customHeight="1" x14ac:dyDescent="0.2">
      <c r="A27" s="187"/>
      <c r="B27" s="190"/>
      <c r="C27" s="191"/>
      <c r="D27" s="187"/>
    </row>
    <row r="28" spans="1:4" ht="81" customHeight="1" x14ac:dyDescent="0.2">
      <c r="A28" s="187"/>
      <c r="B28" s="636" t="s">
        <v>382</v>
      </c>
      <c r="C28" s="637"/>
      <c r="D28" s="187"/>
    </row>
    <row r="29" spans="1:4" ht="14.25" customHeight="1" x14ac:dyDescent="0.2">
      <c r="A29" s="187"/>
      <c r="B29" s="194"/>
      <c r="C29" s="195"/>
      <c r="D29" s="187"/>
    </row>
    <row r="30" spans="1:4" ht="28.5" customHeight="1" x14ac:dyDescent="0.2">
      <c r="A30" s="187"/>
      <c r="B30" s="634" t="s">
        <v>383</v>
      </c>
      <c r="C30" s="635"/>
      <c r="D30" s="187"/>
    </row>
    <row r="31" spans="1:4" ht="19.5" customHeight="1" x14ac:dyDescent="0.2">
      <c r="A31" s="187"/>
      <c r="B31" s="647" t="s">
        <v>74</v>
      </c>
      <c r="C31" s="648"/>
      <c r="D31" s="187"/>
    </row>
    <row r="32" spans="1:4" ht="30.75" customHeight="1" x14ac:dyDescent="0.2">
      <c r="A32" s="187"/>
      <c r="B32" s="206" t="s">
        <v>96</v>
      </c>
      <c r="C32" s="207" t="s">
        <v>97</v>
      </c>
      <c r="D32" s="187"/>
    </row>
    <row r="33" spans="1:4" ht="31.9" customHeight="1" x14ac:dyDescent="0.2">
      <c r="A33" s="187"/>
      <c r="B33" s="206" t="s">
        <v>96</v>
      </c>
      <c r="C33" s="207" t="s">
        <v>100</v>
      </c>
      <c r="D33" s="187"/>
    </row>
    <row r="34" spans="1:4" ht="73.900000000000006" customHeight="1" x14ac:dyDescent="0.2">
      <c r="A34" s="187"/>
      <c r="B34" s="206" t="s">
        <v>96</v>
      </c>
      <c r="C34" s="207" t="s">
        <v>101</v>
      </c>
      <c r="D34" s="187"/>
    </row>
    <row r="35" spans="1:4" ht="19.5" customHeight="1" x14ac:dyDescent="0.2">
      <c r="A35" s="187"/>
      <c r="B35" s="647" t="s">
        <v>75</v>
      </c>
      <c r="C35" s="648"/>
      <c r="D35" s="187"/>
    </row>
    <row r="36" spans="1:4" ht="28.5" customHeight="1" x14ac:dyDescent="0.2">
      <c r="A36" s="187"/>
      <c r="B36" s="206" t="s">
        <v>96</v>
      </c>
      <c r="C36" s="207" t="s">
        <v>97</v>
      </c>
      <c r="D36" s="187"/>
    </row>
    <row r="37" spans="1:4" ht="31.9" customHeight="1" x14ac:dyDescent="0.2">
      <c r="A37" s="187"/>
      <c r="B37" s="206" t="s">
        <v>96</v>
      </c>
      <c r="C37" s="207" t="s">
        <v>100</v>
      </c>
      <c r="D37" s="187"/>
    </row>
    <row r="38" spans="1:4" ht="73.150000000000006" customHeight="1" x14ac:dyDescent="0.2">
      <c r="A38" s="187"/>
      <c r="B38" s="206" t="s">
        <v>96</v>
      </c>
      <c r="C38" s="207" t="s">
        <v>102</v>
      </c>
      <c r="D38" s="187"/>
    </row>
    <row r="39" spans="1:4" ht="14.25" customHeight="1" x14ac:dyDescent="0.2">
      <c r="A39" s="187"/>
      <c r="B39" s="196"/>
      <c r="C39" s="191"/>
      <c r="D39" s="187"/>
    </row>
    <row r="40" spans="1:4" ht="44.65" customHeight="1" x14ac:dyDescent="0.2">
      <c r="A40" s="187"/>
      <c r="B40" s="636" t="s">
        <v>384</v>
      </c>
      <c r="C40" s="637"/>
      <c r="D40" s="187"/>
    </row>
    <row r="41" spans="1:4" ht="14.25" customHeight="1" x14ac:dyDescent="0.2">
      <c r="A41" s="187"/>
      <c r="B41" s="196"/>
      <c r="C41" s="197"/>
      <c r="D41" s="187"/>
    </row>
    <row r="42" spans="1:4" ht="32.450000000000003" customHeight="1" x14ac:dyDescent="0.2">
      <c r="A42" s="187"/>
      <c r="B42" s="636" t="s">
        <v>390</v>
      </c>
      <c r="C42" s="637"/>
      <c r="D42" s="187"/>
    </row>
    <row r="43" spans="1:4" ht="14.25" customHeight="1" x14ac:dyDescent="0.2">
      <c r="A43" s="187"/>
      <c r="B43" s="196"/>
      <c r="C43" s="197"/>
      <c r="D43" s="187"/>
    </row>
    <row r="44" spans="1:4" ht="46.9" customHeight="1" x14ac:dyDescent="0.2">
      <c r="A44" s="187"/>
      <c r="B44" s="636" t="s">
        <v>385</v>
      </c>
      <c r="C44" s="637"/>
      <c r="D44" s="187"/>
    </row>
    <row r="45" spans="1:4" ht="14.25" customHeight="1" x14ac:dyDescent="0.2">
      <c r="A45" s="187"/>
      <c r="B45" s="199"/>
      <c r="C45" s="200"/>
      <c r="D45" s="187"/>
    </row>
    <row r="46" spans="1:4" ht="25.5" customHeight="1" x14ac:dyDescent="0.2">
      <c r="A46" s="187"/>
      <c r="B46" s="638" t="s">
        <v>76</v>
      </c>
      <c r="C46" s="639"/>
      <c r="D46" s="187"/>
    </row>
    <row r="47" spans="1:4" ht="78" customHeight="1" x14ac:dyDescent="0.2">
      <c r="A47" s="187"/>
      <c r="B47" s="640" t="s">
        <v>106</v>
      </c>
      <c r="C47" s="635"/>
      <c r="D47" s="187"/>
    </row>
    <row r="48" spans="1:4" ht="14.25" customHeight="1" x14ac:dyDescent="0.2">
      <c r="A48" s="187"/>
      <c r="B48" s="196"/>
      <c r="C48" s="197"/>
      <c r="D48" s="187"/>
    </row>
    <row r="49" spans="1:4" ht="85.9" customHeight="1" x14ac:dyDescent="0.2">
      <c r="A49" s="187"/>
      <c r="B49" s="658" t="s">
        <v>411</v>
      </c>
      <c r="C49" s="659"/>
      <c r="D49" s="187"/>
    </row>
    <row r="50" spans="1:4" ht="14.25" customHeight="1" x14ac:dyDescent="0.2">
      <c r="A50" s="187"/>
      <c r="B50" s="196"/>
      <c r="C50" s="197"/>
      <c r="D50" s="187"/>
    </row>
    <row r="51" spans="1:4" ht="50.25" customHeight="1" x14ac:dyDescent="0.2">
      <c r="A51" s="187"/>
      <c r="B51" s="641" t="s">
        <v>77</v>
      </c>
      <c r="C51" s="642"/>
      <c r="D51" s="187"/>
    </row>
    <row r="52" spans="1:4" ht="14.25" customHeight="1" x14ac:dyDescent="0.2">
      <c r="A52" s="187"/>
      <c r="B52" s="196"/>
      <c r="C52" s="197"/>
      <c r="D52" s="187"/>
    </row>
    <row r="53" spans="1:4" ht="270.75" customHeight="1" x14ac:dyDescent="0.2">
      <c r="A53" s="187"/>
      <c r="B53" s="652" t="s">
        <v>386</v>
      </c>
      <c r="C53" s="653"/>
      <c r="D53" s="187"/>
    </row>
    <row r="54" spans="1:4" ht="14.25" customHeight="1" x14ac:dyDescent="0.2">
      <c r="A54" s="187"/>
      <c r="B54" s="196"/>
      <c r="C54" s="197"/>
      <c r="D54" s="187"/>
    </row>
    <row r="55" spans="1:4" ht="117.75" customHeight="1" x14ac:dyDescent="0.2">
      <c r="A55" s="187"/>
      <c r="B55" s="636" t="s">
        <v>391</v>
      </c>
      <c r="C55" s="637"/>
      <c r="D55" s="187"/>
    </row>
    <row r="56" spans="1:4" ht="14.25" customHeight="1" x14ac:dyDescent="0.2">
      <c r="A56" s="187"/>
      <c r="B56" s="196"/>
      <c r="C56" s="197"/>
      <c r="D56" s="187"/>
    </row>
    <row r="57" spans="1:4" ht="73.5" customHeight="1" x14ac:dyDescent="0.2">
      <c r="A57" s="187"/>
      <c r="B57" s="636" t="s">
        <v>392</v>
      </c>
      <c r="C57" s="637"/>
      <c r="D57" s="187"/>
    </row>
    <row r="58" spans="1:4" ht="14.25" customHeight="1" x14ac:dyDescent="0.2">
      <c r="A58" s="187"/>
      <c r="B58" s="196"/>
      <c r="C58" s="197"/>
      <c r="D58" s="187"/>
    </row>
    <row r="59" spans="1:4" ht="34.5" customHeight="1" x14ac:dyDescent="0.2">
      <c r="A59" s="187"/>
      <c r="B59" s="654" t="s">
        <v>387</v>
      </c>
      <c r="C59" s="655"/>
      <c r="D59" s="187"/>
    </row>
    <row r="60" spans="1:4" ht="14.25" customHeight="1" x14ac:dyDescent="0.2">
      <c r="A60" s="187"/>
      <c r="B60" s="199"/>
      <c r="C60" s="200"/>
      <c r="D60" s="187"/>
    </row>
    <row r="61" spans="1:4" ht="26.65" customHeight="1" x14ac:dyDescent="0.2">
      <c r="A61" s="187"/>
      <c r="B61" s="656" t="s">
        <v>82</v>
      </c>
      <c r="C61" s="657"/>
      <c r="D61" s="187"/>
    </row>
    <row r="62" spans="1:4" ht="50.25" customHeight="1" x14ac:dyDescent="0.2">
      <c r="A62" s="187"/>
      <c r="B62" s="640" t="s">
        <v>105</v>
      </c>
      <c r="C62" s="635"/>
      <c r="D62" s="187"/>
    </row>
    <row r="63" spans="1:4" ht="14.25" customHeight="1" x14ac:dyDescent="0.2">
      <c r="A63" s="187"/>
      <c r="B63" s="199"/>
      <c r="C63" s="200"/>
      <c r="D63" s="187"/>
    </row>
    <row r="64" spans="1:4" ht="32.25" customHeight="1" x14ac:dyDescent="0.2">
      <c r="A64" s="187"/>
      <c r="B64" s="656" t="s">
        <v>83</v>
      </c>
      <c r="C64" s="657"/>
      <c r="D64" s="187"/>
    </row>
    <row r="65" spans="1:4" ht="29.25" customHeight="1" x14ac:dyDescent="0.2">
      <c r="A65" s="187"/>
      <c r="B65" s="634" t="s">
        <v>78</v>
      </c>
      <c r="C65" s="635"/>
      <c r="D65" s="187"/>
    </row>
    <row r="66" spans="1:4" ht="14.25" customHeight="1" x14ac:dyDescent="0.2">
      <c r="A66" s="187"/>
      <c r="B66" s="196"/>
      <c r="C66" s="197"/>
      <c r="D66" s="187"/>
    </row>
    <row r="67" spans="1:4" ht="72.75" customHeight="1" x14ac:dyDescent="0.2">
      <c r="A67" s="187"/>
      <c r="B67" s="636" t="s">
        <v>81</v>
      </c>
      <c r="C67" s="637"/>
      <c r="D67" s="187"/>
    </row>
    <row r="68" spans="1:4" ht="14.25" customHeight="1" x14ac:dyDescent="0.2">
      <c r="A68" s="187"/>
      <c r="B68" s="196"/>
      <c r="C68" s="197"/>
      <c r="D68" s="187"/>
    </row>
    <row r="69" spans="1:4" ht="30.6" customHeight="1" x14ac:dyDescent="0.2">
      <c r="A69" s="187"/>
      <c r="B69" s="660" t="s">
        <v>87</v>
      </c>
      <c r="C69" s="637"/>
      <c r="D69" s="187"/>
    </row>
    <row r="70" spans="1:4" ht="14.25" customHeight="1" x14ac:dyDescent="0.2">
      <c r="A70" s="187"/>
      <c r="B70" s="196"/>
      <c r="C70" s="197"/>
      <c r="D70" s="187"/>
    </row>
    <row r="71" spans="1:4" ht="30.4" customHeight="1" x14ac:dyDescent="0.25">
      <c r="A71" s="187"/>
      <c r="B71" s="201" t="s">
        <v>104</v>
      </c>
      <c r="C71" s="202" t="s">
        <v>85</v>
      </c>
      <c r="D71" s="187"/>
    </row>
    <row r="72" spans="1:4" ht="43.15" customHeight="1" x14ac:dyDescent="0.2">
      <c r="A72" s="187"/>
      <c r="B72" s="201"/>
      <c r="C72" s="203" t="s">
        <v>84</v>
      </c>
      <c r="D72" s="187"/>
    </row>
    <row r="73" spans="1:4" ht="14.25" customHeight="1" x14ac:dyDescent="0.2">
      <c r="A73" s="187"/>
      <c r="B73" s="198"/>
      <c r="C73" s="191"/>
      <c r="D73" s="187"/>
    </row>
    <row r="74" spans="1:4" ht="30.4" customHeight="1" x14ac:dyDescent="0.25">
      <c r="A74" s="187"/>
      <c r="B74" s="201" t="s">
        <v>103</v>
      </c>
      <c r="C74" s="202" t="s">
        <v>388</v>
      </c>
      <c r="D74" s="187"/>
    </row>
    <row r="75" spans="1:4" ht="43.15" customHeight="1" x14ac:dyDescent="0.2">
      <c r="A75" s="187"/>
      <c r="B75" s="201"/>
      <c r="C75" s="204" t="s">
        <v>86</v>
      </c>
      <c r="D75" s="187"/>
    </row>
    <row r="76" spans="1:4" ht="11.25" customHeight="1" x14ac:dyDescent="0.2">
      <c r="A76" s="187"/>
      <c r="B76" s="196"/>
      <c r="C76" s="197"/>
      <c r="D76" s="187"/>
    </row>
    <row r="77" spans="1:4" ht="110.25" customHeight="1" x14ac:dyDescent="0.2">
      <c r="A77" s="187"/>
      <c r="B77" s="641" t="s">
        <v>107</v>
      </c>
      <c r="C77" s="642"/>
      <c r="D77" s="187"/>
    </row>
    <row r="78" spans="1:4" ht="11.25" customHeight="1" x14ac:dyDescent="0.2">
      <c r="A78" s="187"/>
      <c r="B78" s="196"/>
      <c r="C78" s="197"/>
      <c r="D78" s="187"/>
    </row>
    <row r="79" spans="1:4" ht="30.4" customHeight="1" x14ac:dyDescent="0.2">
      <c r="A79" s="187"/>
      <c r="B79" s="641" t="s">
        <v>88</v>
      </c>
      <c r="C79" s="642"/>
      <c r="D79" s="187"/>
    </row>
    <row r="80" spans="1:4" ht="11.25" customHeight="1" x14ac:dyDescent="0.2">
      <c r="A80" s="187"/>
      <c r="B80" s="196"/>
      <c r="C80" s="197"/>
      <c r="D80" s="187"/>
    </row>
    <row r="81" spans="1:4" ht="64.5" customHeight="1" x14ac:dyDescent="0.2">
      <c r="A81" s="187"/>
      <c r="B81" s="641" t="s">
        <v>89</v>
      </c>
      <c r="C81" s="642"/>
      <c r="D81" s="187"/>
    </row>
    <row r="82" spans="1:4" ht="14.25" customHeight="1" x14ac:dyDescent="0.2">
      <c r="A82" s="187"/>
      <c r="B82" s="199"/>
      <c r="C82" s="200"/>
      <c r="D82" s="187"/>
    </row>
    <row r="83" spans="1:4" ht="24.75" customHeight="1" x14ac:dyDescent="0.2">
      <c r="A83" s="187"/>
      <c r="B83" s="638" t="s">
        <v>404</v>
      </c>
      <c r="C83" s="639"/>
      <c r="D83" s="187"/>
    </row>
    <row r="84" spans="1:4" ht="72" customHeight="1" x14ac:dyDescent="0.2">
      <c r="A84" s="187"/>
      <c r="B84" s="649" t="s">
        <v>406</v>
      </c>
      <c r="C84" s="650"/>
      <c r="D84" s="187"/>
    </row>
    <row r="85" spans="1:4" ht="14.25" customHeight="1" x14ac:dyDescent="0.2">
      <c r="A85" s="187"/>
      <c r="B85" s="199"/>
      <c r="C85" s="200"/>
      <c r="D85" s="187"/>
    </row>
    <row r="86" spans="1:4" ht="14.25" customHeight="1" x14ac:dyDescent="0.2">
      <c r="A86" s="187"/>
      <c r="B86" s="187"/>
      <c r="C86" s="205"/>
      <c r="D86" s="187"/>
    </row>
    <row r="87" spans="1:4" ht="14.25" customHeight="1" x14ac:dyDescent="0.2">
      <c r="A87" s="187"/>
      <c r="B87" s="187"/>
      <c r="C87" s="205"/>
      <c r="D87" s="187"/>
    </row>
    <row r="88" spans="1:4" ht="18.75" customHeight="1" x14ac:dyDescent="0.2">
      <c r="A88" s="651" t="s">
        <v>322</v>
      </c>
      <c r="B88" s="651"/>
      <c r="C88" s="305" t="str">
        <f>Personenstammblatt!J23</f>
        <v>Januar 2021</v>
      </c>
      <c r="D88" s="187"/>
    </row>
    <row r="89" spans="1:4" ht="14.25" customHeight="1" x14ac:dyDescent="0.2"/>
    <row r="90" spans="1:4" ht="14.25" customHeight="1" x14ac:dyDescent="0.2"/>
    <row r="91" spans="1:4" ht="14.25" customHeight="1" x14ac:dyDescent="0.2"/>
    <row r="92" spans="1:4" ht="14.25" customHeight="1" x14ac:dyDescent="0.2"/>
    <row r="93" spans="1:4" ht="14.25" customHeight="1" x14ac:dyDescent="0.2"/>
    <row r="94" spans="1:4" ht="14.25" customHeight="1" x14ac:dyDescent="0.2"/>
    <row r="95" spans="1:4" ht="14.25" customHeight="1" x14ac:dyDescent="0.2"/>
    <row r="96" spans="1:4"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sheetData>
  <sheetProtection password="DA8F" sheet="1" selectLockedCells="1"/>
  <mergeCells count="43">
    <mergeCell ref="B83:C83"/>
    <mergeCell ref="B84:C84"/>
    <mergeCell ref="A88:B88"/>
    <mergeCell ref="B53:C53"/>
    <mergeCell ref="B59:C59"/>
    <mergeCell ref="B55:C55"/>
    <mergeCell ref="B57:C57"/>
    <mergeCell ref="B61:C61"/>
    <mergeCell ref="B62:C62"/>
    <mergeCell ref="B65:C65"/>
    <mergeCell ref="B67:C67"/>
    <mergeCell ref="B69:C69"/>
    <mergeCell ref="B77:C77"/>
    <mergeCell ref="B79:C79"/>
    <mergeCell ref="B81:C81"/>
    <mergeCell ref="B64:C64"/>
    <mergeCell ref="B2:C2"/>
    <mergeCell ref="B3:C3"/>
    <mergeCell ref="B5:C5"/>
    <mergeCell ref="B7:C7"/>
    <mergeCell ref="B15:C15"/>
    <mergeCell ref="B47:C47"/>
    <mergeCell ref="B51:C51"/>
    <mergeCell ref="B25:C25"/>
    <mergeCell ref="B26:C26"/>
    <mergeCell ref="B28:C28"/>
    <mergeCell ref="B31:C31"/>
    <mergeCell ref="B35:C35"/>
    <mergeCell ref="B40:C40"/>
    <mergeCell ref="B42:C42"/>
    <mergeCell ref="B44:C44"/>
    <mergeCell ref="B46:C46"/>
    <mergeCell ref="B49:C49"/>
    <mergeCell ref="B30:C30"/>
    <mergeCell ref="B9:C9"/>
    <mergeCell ref="B11:C11"/>
    <mergeCell ref="B12:C12"/>
    <mergeCell ref="B14:C14"/>
    <mergeCell ref="B17:C17"/>
    <mergeCell ref="B18:C18"/>
    <mergeCell ref="B19:C19"/>
    <mergeCell ref="B21:C21"/>
    <mergeCell ref="B23:C23"/>
  </mergeCells>
  <phoneticPr fontId="8" type="noConversion"/>
  <pageMargins left="0.27559055118110237" right="0.23622047244094491" top="0.27559055118110237" bottom="0.51181102362204722" header="0.19685039370078741" footer="0.31496062992125984"/>
  <pageSetup paperSize="9" orientation="portrait" blackAndWhite="1"/>
  <headerFooter alignWithMargins="0"/>
  <rowBreaks count="1" manualBreakCount="1">
    <brk id="2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BL403"/>
  <sheetViews>
    <sheetView showGridLines="0" showZeros="0" tabSelected="1" zoomScale="120" zoomScaleNormal="120" workbookViewId="0">
      <selection activeCell="Q1" sqref="Q1:AF1"/>
    </sheetView>
  </sheetViews>
  <sheetFormatPr baseColWidth="10" defaultColWidth="2.7109375" defaultRowHeight="12.75" x14ac:dyDescent="0.2"/>
  <cols>
    <col min="1" max="10" width="3.28515625" style="7" customWidth="1"/>
    <col min="11" max="14" width="3" style="7" customWidth="1"/>
    <col min="15" max="17" width="3.7109375" style="7" customWidth="1"/>
    <col min="18" max="20" width="3.85546875" style="7" customWidth="1"/>
    <col min="21" max="22" width="2.7109375" style="7" customWidth="1"/>
    <col min="23" max="23" width="2.85546875" style="7" customWidth="1"/>
    <col min="24" max="24" width="3.7109375" style="7" customWidth="1"/>
    <col min="25" max="25" width="3.140625" style="7" customWidth="1"/>
    <col min="26" max="26" width="3.28515625" style="7" customWidth="1"/>
    <col min="27" max="27" width="2.7109375" style="7" customWidth="1"/>
    <col min="28" max="28" width="3" style="7" customWidth="1"/>
    <col min="29" max="29" width="2.85546875" style="7" customWidth="1"/>
    <col min="30" max="30" width="4" style="7" customWidth="1"/>
    <col min="31" max="31" width="2.7109375" style="7" customWidth="1"/>
    <col min="32" max="32" width="4.28515625" style="7" customWidth="1"/>
    <col min="33" max="41" width="2.7109375" style="7" customWidth="1"/>
    <col min="42" max="42" width="4.7109375" style="7" customWidth="1"/>
    <col min="43" max="61" width="2.7109375" style="7" customWidth="1"/>
    <col min="62" max="62" width="1.7109375" style="7" customWidth="1"/>
    <col min="63" max="16384" width="2.7109375" style="7"/>
  </cols>
  <sheetData>
    <row r="1" spans="1:64" ht="15.75" customHeight="1" x14ac:dyDescent="0.2">
      <c r="A1" s="681" t="s">
        <v>358</v>
      </c>
      <c r="B1" s="682"/>
      <c r="C1" s="682"/>
      <c r="D1" s="682"/>
      <c r="E1" s="682"/>
      <c r="F1" s="682"/>
      <c r="G1" s="682"/>
      <c r="H1" s="682"/>
      <c r="I1" s="682"/>
      <c r="J1" s="682"/>
      <c r="K1" s="682"/>
      <c r="L1" s="373"/>
      <c r="M1" s="373"/>
      <c r="N1" s="373"/>
      <c r="O1" s="373"/>
      <c r="P1" s="155"/>
      <c r="Q1" s="855"/>
      <c r="R1" s="856"/>
      <c r="S1" s="856"/>
      <c r="T1" s="856"/>
      <c r="U1" s="856"/>
      <c r="V1" s="856"/>
      <c r="W1" s="856"/>
      <c r="X1" s="856"/>
      <c r="Y1" s="856"/>
      <c r="Z1" s="856"/>
      <c r="AA1" s="856"/>
      <c r="AB1" s="856"/>
      <c r="AC1" s="856"/>
      <c r="AD1" s="856"/>
      <c r="AE1" s="856"/>
      <c r="AF1" s="857"/>
      <c r="AG1" s="883" t="s">
        <v>321</v>
      </c>
      <c r="AH1" s="884"/>
      <c r="AI1" s="884"/>
      <c r="AJ1" s="884"/>
      <c r="AK1" s="884"/>
      <c r="AL1" s="884"/>
      <c r="AM1" s="882" t="str">
        <f>Personenstammblatt!J23</f>
        <v>Januar 2021</v>
      </c>
      <c r="AN1" s="882"/>
      <c r="AO1" s="882"/>
      <c r="AP1" s="882"/>
      <c r="AQ1" s="882"/>
      <c r="AR1" s="882"/>
      <c r="AS1" s="882"/>
    </row>
    <row r="2" spans="1:64" ht="3.4" customHeight="1" x14ac:dyDescent="0.2">
      <c r="A2" s="109"/>
      <c r="B2" s="110"/>
      <c r="C2" s="110"/>
      <c r="D2" s="110"/>
      <c r="E2" s="110"/>
      <c r="F2" s="110"/>
      <c r="G2" s="110"/>
      <c r="H2" s="110"/>
      <c r="I2" s="110"/>
      <c r="J2" s="110"/>
      <c r="K2" s="110"/>
      <c r="L2" s="110"/>
      <c r="M2" s="110"/>
      <c r="N2" s="110"/>
      <c r="O2" s="110"/>
      <c r="P2" s="110"/>
      <c r="Q2" s="110"/>
      <c r="R2" s="110"/>
      <c r="S2" s="110"/>
      <c r="T2" s="110"/>
      <c r="U2" s="110"/>
      <c r="V2" s="110"/>
      <c r="W2" s="110"/>
      <c r="X2" s="110"/>
      <c r="Y2" s="110"/>
      <c r="Z2" s="481"/>
      <c r="AA2" s="110"/>
      <c r="AB2" s="110"/>
      <c r="AC2" s="110"/>
      <c r="AD2" s="110"/>
      <c r="AE2" s="110"/>
      <c r="AF2" s="111"/>
      <c r="AG2" s="23"/>
    </row>
    <row r="3" spans="1:64" s="1" customFormat="1" ht="17.649999999999999" customHeight="1" x14ac:dyDescent="0.15">
      <c r="A3" s="862" t="str">
        <f>Personenstammblatt!A15</f>
        <v>Anrede *</v>
      </c>
      <c r="B3" s="688"/>
      <c r="C3" s="688"/>
      <c r="D3" s="688"/>
      <c r="E3" s="861" t="str">
        <f>Personenstammblatt!E15</f>
        <v>Titel</v>
      </c>
      <c r="F3" s="688"/>
      <c r="G3" s="688"/>
      <c r="H3" s="688"/>
      <c r="I3" s="826"/>
      <c r="J3" s="670" t="str">
        <f>Personenstammblatt!H15</f>
        <v>Amtsbezeichnung</v>
      </c>
      <c r="K3" s="671"/>
      <c r="L3" s="671"/>
      <c r="M3" s="671"/>
      <c r="N3" s="482"/>
      <c r="O3" s="667" t="str">
        <f>Personenstammblatt!O15</f>
        <v>Org.-zeichen *</v>
      </c>
      <c r="P3" s="668"/>
      <c r="Q3" s="668"/>
      <c r="R3" s="669"/>
      <c r="S3" s="661" t="str">
        <f>IF(K47="ja",Personenstammblatt!T15,"")</f>
        <v/>
      </c>
      <c r="T3" s="662"/>
      <c r="U3" s="662"/>
      <c r="V3" s="662"/>
      <c r="W3" s="662"/>
      <c r="X3" s="662"/>
      <c r="Y3" s="662"/>
      <c r="Z3" s="663"/>
      <c r="AA3" s="867" t="str">
        <f>IF(K47="ja",Personenstammblatt!AA15,"")</f>
        <v/>
      </c>
      <c r="AB3" s="868"/>
      <c r="AC3" s="868"/>
      <c r="AD3" s="868"/>
      <c r="AE3" s="868"/>
      <c r="AF3" s="869"/>
    </row>
    <row r="4" spans="1:64" s="2" customFormat="1" ht="18.75" customHeight="1" x14ac:dyDescent="0.2">
      <c r="A4" s="858">
        <f>Personenstammblatt!A16</f>
        <v>0</v>
      </c>
      <c r="B4" s="859"/>
      <c r="C4" s="859"/>
      <c r="D4" s="859"/>
      <c r="E4" s="860">
        <f>Personenstammblatt!E16</f>
        <v>0</v>
      </c>
      <c r="F4" s="859"/>
      <c r="G4" s="859"/>
      <c r="H4" s="859"/>
      <c r="I4" s="859"/>
      <c r="J4" s="672">
        <f>Personenstammblatt!H16</f>
        <v>0</v>
      </c>
      <c r="K4" s="673"/>
      <c r="L4" s="673"/>
      <c r="M4" s="673"/>
      <c r="N4" s="496"/>
      <c r="O4" s="664">
        <f>Personenstammblatt!O16</f>
        <v>0</v>
      </c>
      <c r="P4" s="665"/>
      <c r="Q4" s="665"/>
      <c r="R4" s="666"/>
      <c r="S4" s="871" t="str">
        <f>IF(K47="ja",Personenstammblatt!T16,"")</f>
        <v/>
      </c>
      <c r="T4" s="872"/>
      <c r="U4" s="872"/>
      <c r="V4" s="872"/>
      <c r="W4" s="872"/>
      <c r="X4" s="872"/>
      <c r="Y4" s="872"/>
      <c r="Z4" s="873"/>
      <c r="AA4" s="664" t="str">
        <f>IF(K47="ja",Personenstammblatt!AA16,"")</f>
        <v/>
      </c>
      <c r="AB4" s="665"/>
      <c r="AC4" s="665"/>
      <c r="AD4" s="665"/>
      <c r="AE4" s="665"/>
      <c r="AF4" s="870"/>
    </row>
    <row r="5" spans="1:64" s="1" customFormat="1" ht="9" x14ac:dyDescent="0.15">
      <c r="A5" s="863" t="str">
        <f>Personenstammblatt!A17</f>
        <v>Behörde *</v>
      </c>
      <c r="B5" s="864"/>
      <c r="C5" s="864"/>
      <c r="D5" s="864"/>
      <c r="E5" s="864"/>
      <c r="F5" s="864"/>
      <c r="G5" s="864"/>
      <c r="H5" s="864"/>
      <c r="I5" s="864"/>
      <c r="J5" s="703" t="str">
        <f>Personenstammblatt!J17</f>
        <v>Name *</v>
      </c>
      <c r="K5" s="698"/>
      <c r="L5" s="698"/>
      <c r="M5" s="698"/>
      <c r="N5" s="699"/>
      <c r="O5" s="698" t="str">
        <f>Personenstammblatt!N17</f>
        <v>Vorname *</v>
      </c>
      <c r="P5" s="698"/>
      <c r="Q5" s="698"/>
      <c r="R5" s="699"/>
      <c r="S5" s="880" t="str">
        <f>Personenstammblatt!S17</f>
        <v>Bereich *</v>
      </c>
      <c r="T5" s="864"/>
      <c r="U5" s="864"/>
      <c r="V5" s="864"/>
      <c r="W5" s="879"/>
      <c r="X5" s="865" t="str">
        <f>Personenstammblatt!X17</f>
        <v>Dienststätte/Berufsschule*</v>
      </c>
      <c r="Y5" s="866"/>
      <c r="Z5" s="866"/>
      <c r="AA5" s="866"/>
      <c r="AB5" s="893" t="str">
        <f>Personenstammblatt!AB17</f>
        <v>Personalnummer *</v>
      </c>
      <c r="AC5" s="894"/>
      <c r="AD5" s="894"/>
      <c r="AE5" s="894"/>
      <c r="AF5" s="895"/>
    </row>
    <row r="6" spans="1:64" s="3" customFormat="1" ht="25.15" customHeight="1" x14ac:dyDescent="0.2">
      <c r="A6" s="899" t="str">
        <f>Personenstammblatt!A18</f>
        <v>Ministerium für Bildung, Wissenschaft und Kultur M-V</v>
      </c>
      <c r="B6" s="900"/>
      <c r="C6" s="900"/>
      <c r="D6" s="900"/>
      <c r="E6" s="900"/>
      <c r="F6" s="900"/>
      <c r="G6" s="900"/>
      <c r="H6" s="900"/>
      <c r="I6" s="901"/>
      <c r="J6" s="700">
        <f>Personenstammblatt!J18</f>
        <v>0</v>
      </c>
      <c r="K6" s="701"/>
      <c r="L6" s="701"/>
      <c r="M6" s="701"/>
      <c r="N6" s="702"/>
      <c r="O6" s="700">
        <f>Personenstammblatt!N18</f>
        <v>0</v>
      </c>
      <c r="P6" s="701"/>
      <c r="Q6" s="701"/>
      <c r="R6" s="702"/>
      <c r="S6" s="885">
        <f>Personenstammblatt!S18</f>
        <v>0</v>
      </c>
      <c r="T6" s="886"/>
      <c r="U6" s="886"/>
      <c r="V6" s="886"/>
      <c r="W6" s="887"/>
      <c r="X6" s="672">
        <f>Personenstammblatt!X18</f>
        <v>0</v>
      </c>
      <c r="Y6" s="874"/>
      <c r="Z6" s="874"/>
      <c r="AA6" s="875"/>
      <c r="AB6" s="700">
        <f>Personenstammblatt!AB18</f>
        <v>0</v>
      </c>
      <c r="AC6" s="701"/>
      <c r="AD6" s="701"/>
      <c r="AE6" s="701"/>
      <c r="AF6" s="876"/>
    </row>
    <row r="7" spans="1:64" s="1" customFormat="1" ht="9" customHeight="1" x14ac:dyDescent="0.15">
      <c r="A7" s="863" t="str">
        <f>Personenstammblatt!A19</f>
        <v>Telefon-Nr. *</v>
      </c>
      <c r="B7" s="864"/>
      <c r="C7" s="864"/>
      <c r="D7" s="879"/>
      <c r="E7" s="880" t="str">
        <f>Personenstammblatt!E19</f>
        <v>Fax-Nr. *</v>
      </c>
      <c r="F7" s="864"/>
      <c r="G7" s="864"/>
      <c r="H7" s="864"/>
      <c r="I7" s="715" t="str">
        <f>Personenstammblatt!I19</f>
        <v>E-Mail-Adresse*</v>
      </c>
      <c r="J7" s="716"/>
      <c r="K7" s="716"/>
      <c r="L7" s="716"/>
      <c r="M7" s="716"/>
      <c r="N7" s="716"/>
      <c r="O7" s="716"/>
      <c r="P7" s="717"/>
      <c r="Q7" s="715" t="str">
        <f>Personenstammblatt!Q19</f>
        <v>Wohnanschrift *
Wohnort des Dienstreisenden ist der Ort, von dem er arbeitstäglich zur Dienststätte pendelt.
Falls Sie Ihre Dienstreise an einem anderen Wohnsitz (z. B. Familienwohnsitz) beginnen oder beenden,
bzw. während der Dienstreise dort übernachten, geben Sie bitte zusätzlich dessen Anschrift an.</v>
      </c>
      <c r="R7" s="716"/>
      <c r="S7" s="716"/>
      <c r="T7" s="716"/>
      <c r="U7" s="716"/>
      <c r="V7" s="716"/>
      <c r="W7" s="716"/>
      <c r="X7" s="716"/>
      <c r="Y7" s="716"/>
      <c r="Z7" s="716"/>
      <c r="AA7" s="716"/>
      <c r="AB7" s="716"/>
      <c r="AC7" s="716"/>
      <c r="AD7" s="716"/>
      <c r="AE7" s="716"/>
      <c r="AF7" s="741"/>
    </row>
    <row r="8" spans="1:64" s="4" customFormat="1" ht="25.15" customHeight="1" x14ac:dyDescent="0.2">
      <c r="A8" s="881">
        <f>Personenstammblatt!A20</f>
        <v>0</v>
      </c>
      <c r="B8" s="701"/>
      <c r="C8" s="701"/>
      <c r="D8" s="702"/>
      <c r="E8" s="700">
        <f>Personenstammblatt!E20</f>
        <v>0</v>
      </c>
      <c r="F8" s="701"/>
      <c r="G8" s="701"/>
      <c r="H8" s="701"/>
      <c r="I8" s="700">
        <f>Personenstammblatt!I20</f>
        <v>0</v>
      </c>
      <c r="J8" s="701"/>
      <c r="K8" s="701"/>
      <c r="L8" s="701"/>
      <c r="M8" s="701"/>
      <c r="N8" s="701"/>
      <c r="O8" s="701"/>
      <c r="P8" s="702"/>
      <c r="Q8" s="700">
        <f>Personenstammblatt!Q20</f>
        <v>0</v>
      </c>
      <c r="R8" s="701"/>
      <c r="S8" s="701"/>
      <c r="T8" s="701"/>
      <c r="U8" s="701"/>
      <c r="V8" s="701"/>
      <c r="W8" s="701"/>
      <c r="X8" s="701"/>
      <c r="Y8" s="701"/>
      <c r="Z8" s="701"/>
      <c r="AA8" s="701"/>
      <c r="AB8" s="701"/>
      <c r="AC8" s="701"/>
      <c r="AD8" s="701"/>
      <c r="AE8" s="701"/>
      <c r="AF8" s="876"/>
      <c r="AP8" s="283"/>
    </row>
    <row r="9" spans="1:64" s="112" customFormat="1" ht="9" x14ac:dyDescent="0.15">
      <c r="A9" s="877" t="s">
        <v>313</v>
      </c>
      <c r="B9" s="878"/>
      <c r="C9" s="878"/>
      <c r="D9" s="878"/>
      <c r="E9" s="878"/>
      <c r="F9" s="878"/>
      <c r="G9" s="878"/>
      <c r="H9" s="878"/>
      <c r="I9" s="878"/>
      <c r="J9" s="878"/>
      <c r="K9" s="878"/>
      <c r="L9" s="878"/>
      <c r="M9" s="878"/>
      <c r="N9" s="878"/>
      <c r="O9" s="878"/>
      <c r="P9" s="878"/>
      <c r="Q9" s="878"/>
      <c r="R9" s="878"/>
      <c r="S9" s="878"/>
      <c r="T9" s="878"/>
      <c r="U9" s="878"/>
      <c r="V9" s="878"/>
      <c r="W9" s="878" t="s">
        <v>112</v>
      </c>
      <c r="X9" s="878"/>
      <c r="Y9" s="878"/>
      <c r="Z9" s="878"/>
      <c r="AA9" s="878"/>
      <c r="AB9" s="878"/>
      <c r="AC9" s="878"/>
      <c r="AD9" s="878"/>
      <c r="AE9" s="878"/>
      <c r="AF9" s="902"/>
    </row>
    <row r="10" spans="1:64" s="112" customFormat="1" ht="9" x14ac:dyDescent="0.15">
      <c r="A10" s="877" t="s">
        <v>113</v>
      </c>
      <c r="B10" s="878"/>
      <c r="C10" s="878"/>
      <c r="D10" s="878"/>
      <c r="E10" s="878"/>
      <c r="F10" s="878"/>
      <c r="G10" s="878"/>
      <c r="H10" s="878"/>
      <c r="I10" s="878"/>
      <c r="J10" s="878"/>
      <c r="K10" s="878"/>
      <c r="L10" s="878" t="s">
        <v>114</v>
      </c>
      <c r="M10" s="878"/>
      <c r="N10" s="878"/>
      <c r="O10" s="878"/>
      <c r="P10" s="878"/>
      <c r="Q10" s="878"/>
      <c r="R10" s="878"/>
      <c r="S10" s="878"/>
      <c r="T10" s="878"/>
      <c r="U10" s="878"/>
      <c r="V10" s="878"/>
      <c r="W10" s="878" t="s">
        <v>115</v>
      </c>
      <c r="X10" s="878"/>
      <c r="Y10" s="878"/>
      <c r="Z10" s="878"/>
      <c r="AA10" s="878"/>
      <c r="AB10" s="878" t="s">
        <v>116</v>
      </c>
      <c r="AC10" s="878"/>
      <c r="AD10" s="878"/>
      <c r="AE10" s="878"/>
      <c r="AF10" s="902"/>
    </row>
    <row r="11" spans="1:64" s="112" customFormat="1" ht="8.85" customHeight="1" x14ac:dyDescent="0.15">
      <c r="A11" s="898" t="s">
        <v>117</v>
      </c>
      <c r="B11" s="819"/>
      <c r="C11" s="819"/>
      <c r="D11" s="819"/>
      <c r="E11" s="819"/>
      <c r="F11" s="819"/>
      <c r="G11" s="819" t="s">
        <v>118</v>
      </c>
      <c r="H11" s="819"/>
      <c r="I11" s="819"/>
      <c r="J11" s="819" t="s">
        <v>119</v>
      </c>
      <c r="K11" s="819"/>
      <c r="L11" s="819" t="s">
        <v>117</v>
      </c>
      <c r="M11" s="819"/>
      <c r="N11" s="819"/>
      <c r="O11" s="819"/>
      <c r="P11" s="819"/>
      <c r="Q11" s="819"/>
      <c r="R11" s="821" t="s">
        <v>60</v>
      </c>
      <c r="S11" s="819"/>
      <c r="T11" s="819"/>
      <c r="U11" s="821" t="s">
        <v>119</v>
      </c>
      <c r="V11" s="819"/>
      <c r="W11" s="821" t="s">
        <v>217</v>
      </c>
      <c r="X11" s="819"/>
      <c r="Y11" s="819"/>
      <c r="Z11" s="819" t="s">
        <v>119</v>
      </c>
      <c r="AA11" s="819"/>
      <c r="AB11" s="816" t="s">
        <v>217</v>
      </c>
      <c r="AC11" s="817"/>
      <c r="AD11" s="818"/>
      <c r="AE11" s="819" t="s">
        <v>119</v>
      </c>
      <c r="AF11" s="820"/>
    </row>
    <row r="12" spans="1:64" s="113" customFormat="1" ht="22.9" customHeight="1" x14ac:dyDescent="0.2">
      <c r="A12" s="888"/>
      <c r="B12" s="846"/>
      <c r="C12" s="846"/>
      <c r="D12" s="846"/>
      <c r="E12" s="846"/>
      <c r="F12" s="846"/>
      <c r="G12" s="889"/>
      <c r="H12" s="890"/>
      <c r="I12" s="891"/>
      <c r="J12" s="850"/>
      <c r="K12" s="850"/>
      <c r="L12" s="845">
        <f>A12</f>
        <v>0</v>
      </c>
      <c r="M12" s="846"/>
      <c r="N12" s="846"/>
      <c r="O12" s="846"/>
      <c r="P12" s="846"/>
      <c r="Q12" s="846"/>
      <c r="R12" s="852">
        <f>G12</f>
        <v>0</v>
      </c>
      <c r="S12" s="853"/>
      <c r="T12" s="854"/>
      <c r="U12" s="850"/>
      <c r="V12" s="850"/>
      <c r="W12" s="848">
        <f>G12</f>
        <v>0</v>
      </c>
      <c r="X12" s="849"/>
      <c r="Y12" s="849"/>
      <c r="Z12" s="850"/>
      <c r="AA12" s="850"/>
      <c r="AB12" s="848">
        <f>G12</f>
        <v>0</v>
      </c>
      <c r="AC12" s="849"/>
      <c r="AD12" s="849"/>
      <c r="AE12" s="850"/>
      <c r="AF12" s="851"/>
    </row>
    <row r="13" spans="1:64" s="114" customFormat="1" ht="9" customHeight="1" x14ac:dyDescent="0.15">
      <c r="A13" s="790" t="s">
        <v>129</v>
      </c>
      <c r="B13" s="698"/>
      <c r="C13" s="698"/>
      <c r="D13" s="698"/>
      <c r="E13" s="698"/>
      <c r="F13" s="698"/>
      <c r="G13" s="698"/>
      <c r="H13" s="698"/>
      <c r="I13" s="698"/>
      <c r="J13" s="698"/>
      <c r="K13" s="699"/>
      <c r="L13" s="703" t="str">
        <f>IF(Behördenstammblatt!L3="nein","IT-Projekt (keine Eintragung)","IT-Projekt")</f>
        <v>IT-Projekt (keine Eintragung)</v>
      </c>
      <c r="M13" s="698"/>
      <c r="N13" s="698"/>
      <c r="O13" s="698"/>
      <c r="P13" s="698"/>
      <c r="Q13" s="698"/>
      <c r="R13" s="698"/>
      <c r="S13" s="698"/>
      <c r="T13" s="698"/>
      <c r="U13" s="698"/>
      <c r="V13" s="698"/>
      <c r="W13" s="698"/>
      <c r="X13" s="698"/>
      <c r="Y13" s="698"/>
      <c r="Z13" s="698"/>
      <c r="AA13" s="698"/>
      <c r="AB13" s="698"/>
      <c r="AC13" s="698"/>
      <c r="AD13" s="698"/>
      <c r="AE13" s="698"/>
      <c r="AF13" s="847"/>
    </row>
    <row r="14" spans="1:64" s="115" customFormat="1" x14ac:dyDescent="0.2">
      <c r="A14" s="839"/>
      <c r="B14" s="840"/>
      <c r="C14" s="840"/>
      <c r="D14" s="840"/>
      <c r="E14" s="840"/>
      <c r="F14" s="840"/>
      <c r="G14" s="840"/>
      <c r="H14" s="840"/>
      <c r="I14" s="840"/>
      <c r="J14" s="840"/>
      <c r="K14" s="841"/>
      <c r="L14" s="842"/>
      <c r="M14" s="843"/>
      <c r="N14" s="843"/>
      <c r="O14" s="843"/>
      <c r="P14" s="843"/>
      <c r="Q14" s="843"/>
      <c r="R14" s="843"/>
      <c r="S14" s="843"/>
      <c r="T14" s="843"/>
      <c r="U14" s="843"/>
      <c r="V14" s="843"/>
      <c r="W14" s="843"/>
      <c r="X14" s="843"/>
      <c r="Y14" s="843"/>
      <c r="Z14" s="843"/>
      <c r="AA14" s="843"/>
      <c r="AB14" s="843"/>
      <c r="AC14" s="843"/>
      <c r="AD14" s="843"/>
      <c r="AE14" s="843"/>
      <c r="AF14" s="844"/>
      <c r="AX14" s="40" t="s">
        <v>191</v>
      </c>
    </row>
    <row r="15" spans="1:64" s="24" customFormat="1" ht="9" x14ac:dyDescent="0.15">
      <c r="A15" s="116" t="s">
        <v>130</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8"/>
      <c r="BL15" s="24" t="s">
        <v>191</v>
      </c>
    </row>
    <row r="16" spans="1:64" s="30" customFormat="1" ht="12.75" customHeight="1" x14ac:dyDescent="0.2">
      <c r="A16" s="822"/>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4"/>
    </row>
    <row r="17" spans="1:48" s="112" customFormat="1" ht="9" x14ac:dyDescent="0.15">
      <c r="A17" s="825" t="str">
        <f>IF(Behördenstammblatt!I3="nein","Kostenstelle (keine Eintragung)","Kostenstelle *")</f>
        <v>Kostenstelle (keine Eintragung)</v>
      </c>
      <c r="B17" s="688"/>
      <c r="C17" s="688"/>
      <c r="D17" s="688"/>
      <c r="E17" s="688"/>
      <c r="F17" s="688"/>
      <c r="G17" s="688"/>
      <c r="H17" s="688"/>
      <c r="I17" s="688"/>
      <c r="J17" s="826"/>
      <c r="K17" s="687" t="str">
        <f>IF(Behördenstammblatt!J3="nein","Kostenart (keine Eintragung)","Kostenart *")</f>
        <v>Kostenart (keine Eintragung)</v>
      </c>
      <c r="L17" s="688"/>
      <c r="M17" s="688"/>
      <c r="N17" s="688"/>
      <c r="O17" s="688"/>
      <c r="P17" s="688"/>
      <c r="Q17" s="688"/>
      <c r="R17" s="688"/>
      <c r="S17" s="688"/>
      <c r="T17" s="688"/>
      <c r="U17" s="826"/>
      <c r="V17" s="687" t="str">
        <f>IF(Behördenstammblatt!K3="nein","Kostenträger (keine Eintragung)","Kostenträger *")</f>
        <v>Kostenträger (keine Eintragung)</v>
      </c>
      <c r="W17" s="688"/>
      <c r="X17" s="688"/>
      <c r="Y17" s="688"/>
      <c r="Z17" s="688"/>
      <c r="AA17" s="688"/>
      <c r="AB17" s="688"/>
      <c r="AC17" s="688"/>
      <c r="AD17" s="688"/>
      <c r="AE17" s="688"/>
      <c r="AF17" s="689"/>
    </row>
    <row r="18" spans="1:48" s="30" customFormat="1" ht="23.25" customHeight="1" x14ac:dyDescent="0.2">
      <c r="A18" s="831"/>
      <c r="B18" s="832"/>
      <c r="C18" s="832"/>
      <c r="D18" s="832"/>
      <c r="E18" s="832"/>
      <c r="F18" s="832"/>
      <c r="G18" s="832"/>
      <c r="H18" s="832"/>
      <c r="I18" s="832"/>
      <c r="J18" s="833"/>
      <c r="K18" s="834"/>
      <c r="L18" s="832"/>
      <c r="M18" s="832"/>
      <c r="N18" s="832"/>
      <c r="O18" s="832"/>
      <c r="P18" s="832"/>
      <c r="Q18" s="832"/>
      <c r="R18" s="832"/>
      <c r="S18" s="832"/>
      <c r="T18" s="832"/>
      <c r="U18" s="833"/>
      <c r="V18" s="834"/>
      <c r="W18" s="832"/>
      <c r="X18" s="832"/>
      <c r="Y18" s="832"/>
      <c r="Z18" s="832"/>
      <c r="AA18" s="832"/>
      <c r="AB18" s="832"/>
      <c r="AC18" s="832"/>
      <c r="AD18" s="832"/>
      <c r="AE18" s="832"/>
      <c r="AF18" s="838"/>
    </row>
    <row r="19" spans="1:48" s="24" customFormat="1" ht="9" x14ac:dyDescent="0.15">
      <c r="A19" s="116" t="s">
        <v>0</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8"/>
    </row>
    <row r="20" spans="1:48" s="30" customFormat="1" x14ac:dyDescent="0.2">
      <c r="A20" s="828"/>
      <c r="B20" s="829"/>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30"/>
    </row>
    <row r="21" spans="1:48" s="24" customFormat="1" ht="9" x14ac:dyDescent="0.15">
      <c r="A21" s="116" t="s">
        <v>132</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8"/>
    </row>
    <row r="22" spans="1:48" s="30" customFormat="1" ht="23.25" customHeight="1" x14ac:dyDescent="0.2">
      <c r="A22" s="835"/>
      <c r="B22" s="836"/>
      <c r="C22" s="836"/>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7"/>
    </row>
    <row r="23" spans="1:48" s="119" customFormat="1" ht="36" customHeight="1" x14ac:dyDescent="0.2">
      <c r="A23" s="827" t="s">
        <v>137</v>
      </c>
      <c r="B23" s="690"/>
      <c r="C23" s="690"/>
      <c r="D23" s="690"/>
      <c r="E23" s="690"/>
      <c r="F23" s="690"/>
      <c r="G23" s="690"/>
      <c r="H23" s="690"/>
      <c r="I23" s="690"/>
      <c r="J23" s="690"/>
      <c r="K23" s="690" t="s">
        <v>133</v>
      </c>
      <c r="L23" s="690"/>
      <c r="M23" s="690"/>
      <c r="N23" s="690"/>
      <c r="O23" s="690"/>
      <c r="P23" s="690"/>
      <c r="Q23" s="690"/>
      <c r="R23" s="690"/>
      <c r="S23" s="690"/>
      <c r="T23" s="690"/>
      <c r="U23" s="690" t="s">
        <v>134</v>
      </c>
      <c r="V23" s="690"/>
      <c r="W23" s="690"/>
      <c r="X23" s="775" t="s">
        <v>135</v>
      </c>
      <c r="Y23" s="775"/>
      <c r="Z23" s="775"/>
      <c r="AA23" s="775" t="s">
        <v>136</v>
      </c>
      <c r="AB23" s="775"/>
      <c r="AC23" s="775"/>
      <c r="AD23" s="775" t="s">
        <v>396</v>
      </c>
      <c r="AE23" s="775"/>
      <c r="AF23" s="794"/>
      <c r="AJ23" s="285"/>
      <c r="AK23" s="285"/>
      <c r="AL23" s="285"/>
      <c r="AM23" s="285"/>
      <c r="AN23" s="326"/>
      <c r="AO23" s="326"/>
      <c r="AP23" s="327"/>
      <c r="AQ23" s="327"/>
      <c r="AR23" s="327"/>
    </row>
    <row r="24" spans="1:48" ht="12.75" customHeight="1" x14ac:dyDescent="0.2">
      <c r="A24" s="778"/>
      <c r="B24" s="779"/>
      <c r="C24" s="779"/>
      <c r="D24" s="779"/>
      <c r="E24" s="779"/>
      <c r="F24" s="779"/>
      <c r="G24" s="779"/>
      <c r="H24" s="779"/>
      <c r="I24" s="779"/>
      <c r="J24" s="780"/>
      <c r="K24" s="679"/>
      <c r="L24" s="679"/>
      <c r="M24" s="679"/>
      <c r="N24" s="679"/>
      <c r="O24" s="679"/>
      <c r="P24" s="679"/>
      <c r="Q24" s="679"/>
      <c r="R24" s="679"/>
      <c r="S24" s="679"/>
      <c r="T24" s="679"/>
      <c r="U24" s="684"/>
      <c r="V24" s="684"/>
      <c r="W24" s="684"/>
      <c r="X24" s="691">
        <f>IF(A24="2 Privat-Pkw ohne triftige Gründe",0.15,IF(A24="3 Privat-Pkw mit triftigen Gründen",0.25,IF(A24="4 anerkannter Privat-Pkw",0.35,IF(A24="5 Privat-Motorrad ohne triftige Gründe",0.07,IF(A24="6 Privat-Motorrad mit triftigen Gründen",0.1,IF(A24="7 Fahrrad",0.05,IF(A24="13 Mitnahme durch Privatperson (§ 5 Abs.4 LRKG M-V)",0.02,IF(A24="14 anerkannter PKW der NPÄ's mit Zuschlag",0.4,0))))))))</f>
        <v>0</v>
      </c>
      <c r="Y24" s="691"/>
      <c r="Z24" s="691"/>
      <c r="AA24" s="680"/>
      <c r="AB24" s="680"/>
      <c r="AC24" s="680"/>
      <c r="AD24" s="685">
        <f>ROUNDDOWN(AA24,0)*X24</f>
        <v>0</v>
      </c>
      <c r="AE24" s="685"/>
      <c r="AF24" s="686"/>
      <c r="AJ24" s="23"/>
      <c r="AL24" s="23"/>
      <c r="AM24" s="284"/>
      <c r="AN24" s="21"/>
      <c r="AO24" s="21"/>
      <c r="AP24" s="2"/>
      <c r="AQ24" s="2"/>
      <c r="AR24" s="2"/>
      <c r="AV24" s="55"/>
    </row>
    <row r="25" spans="1:48" s="24" customFormat="1" ht="13.9" customHeight="1" x14ac:dyDescent="0.2">
      <c r="A25" s="778"/>
      <c r="B25" s="779"/>
      <c r="C25" s="779"/>
      <c r="D25" s="779"/>
      <c r="E25" s="779"/>
      <c r="F25" s="779"/>
      <c r="G25" s="779"/>
      <c r="H25" s="779"/>
      <c r="I25" s="779"/>
      <c r="J25" s="780"/>
      <c r="K25" s="679"/>
      <c r="L25" s="679"/>
      <c r="M25" s="679"/>
      <c r="N25" s="679"/>
      <c r="O25" s="679"/>
      <c r="P25" s="679"/>
      <c r="Q25" s="679"/>
      <c r="R25" s="679"/>
      <c r="S25" s="679"/>
      <c r="T25" s="679"/>
      <c r="U25" s="684"/>
      <c r="V25" s="684"/>
      <c r="W25" s="684"/>
      <c r="X25" s="691">
        <f>IF(A25="2 Privat-Pkw ohne triftige Gründe",0.15,IF(A25="3 Privat-Pkw mit triftigen Gründen",0.25,IF(A25="4 anerkannter Privat-Pkw",0.35,IF(A25="5 Privat-Motorrad ohne triftige Gründe",0.07,IF(A25="6 Privat-Motorrad mit triftigen Gründen",0.1,IF(A25="7 Fahrrad",0.05,IF(A25="13 Mitnahme durch Privatperson (§ 5 Abs.4 LRKG M-V)",0.02,IF(A25="14 anerkannter PKW der NPÄ's mit Zuschlag",0.4,0))))))))</f>
        <v>0</v>
      </c>
      <c r="Y25" s="691"/>
      <c r="Z25" s="691"/>
      <c r="AA25" s="680"/>
      <c r="AB25" s="680"/>
      <c r="AC25" s="680"/>
      <c r="AD25" s="685">
        <f>ROUNDDOWN(AA25,0)*X25</f>
        <v>0</v>
      </c>
      <c r="AE25" s="685"/>
      <c r="AF25" s="686"/>
      <c r="AJ25" s="286"/>
      <c r="AK25" s="286"/>
      <c r="AL25" s="286"/>
      <c r="AM25" s="286"/>
      <c r="AN25" s="328"/>
      <c r="AO25" s="21"/>
      <c r="AP25" s="2"/>
      <c r="AQ25" s="2"/>
      <c r="AR25" s="1"/>
    </row>
    <row r="26" spans="1:48" s="24" customFormat="1" ht="13.9" customHeight="1" x14ac:dyDescent="0.2">
      <c r="A26" s="778"/>
      <c r="B26" s="779"/>
      <c r="C26" s="779"/>
      <c r="D26" s="779"/>
      <c r="E26" s="779"/>
      <c r="F26" s="779"/>
      <c r="G26" s="779"/>
      <c r="H26" s="779"/>
      <c r="I26" s="779"/>
      <c r="J26" s="780"/>
      <c r="K26" s="679"/>
      <c r="L26" s="679"/>
      <c r="M26" s="679"/>
      <c r="N26" s="679"/>
      <c r="O26" s="679"/>
      <c r="P26" s="679"/>
      <c r="Q26" s="679"/>
      <c r="R26" s="679"/>
      <c r="S26" s="679"/>
      <c r="T26" s="679"/>
      <c r="U26" s="684"/>
      <c r="V26" s="684"/>
      <c r="W26" s="684"/>
      <c r="X26" s="691">
        <f>IF(A26="2 Privat-Pkw ohne triftige Gründe",0.15,IF(A26="3 Privat-Pkw mit triftigen Gründen",0.25,IF(A26="4 anerkannter Privat-Pkw",0.35,IF(A26="5 Privat-Motorrad ohne triftige Gründe",0.07,IF(A26="6 Privat-Motorrad mit triftigen Gründen",0.1,IF(A26="7 Fahrrad",0.05,IF(A26="13 Mitnahme durch Privatperson (§ 5 Abs.4 LRKG M-V)",0.02,IF(A26="14 anerkannter PKW der NPÄ's mit Zuschlag",0.4,0))))))))</f>
        <v>0</v>
      </c>
      <c r="Y26" s="691"/>
      <c r="Z26" s="691"/>
      <c r="AA26" s="680"/>
      <c r="AB26" s="680"/>
      <c r="AC26" s="680"/>
      <c r="AD26" s="685">
        <f>ROUNDDOWN(AA26,0)*X26</f>
        <v>0</v>
      </c>
      <c r="AE26" s="685"/>
      <c r="AF26" s="686"/>
      <c r="AJ26" s="286"/>
      <c r="AK26" s="286"/>
      <c r="AL26" s="286"/>
      <c r="AM26" s="286"/>
      <c r="AN26" s="328"/>
      <c r="AO26" s="21"/>
      <c r="AP26" s="2"/>
      <c r="AQ26" s="2"/>
      <c r="AR26" s="1"/>
    </row>
    <row r="27" spans="1:48" s="24" customFormat="1" ht="13.9" customHeight="1" x14ac:dyDescent="0.2">
      <c r="A27" s="778"/>
      <c r="B27" s="779"/>
      <c r="C27" s="779"/>
      <c r="D27" s="779"/>
      <c r="E27" s="779"/>
      <c r="F27" s="779"/>
      <c r="G27" s="779"/>
      <c r="H27" s="779"/>
      <c r="I27" s="779"/>
      <c r="J27" s="780"/>
      <c r="K27" s="679"/>
      <c r="L27" s="679"/>
      <c r="M27" s="679"/>
      <c r="N27" s="679"/>
      <c r="O27" s="679"/>
      <c r="P27" s="679"/>
      <c r="Q27" s="679"/>
      <c r="R27" s="679"/>
      <c r="S27" s="679"/>
      <c r="T27" s="679"/>
      <c r="U27" s="684"/>
      <c r="V27" s="684"/>
      <c r="W27" s="684"/>
      <c r="X27" s="691">
        <f>IF(A27="2 Privat-Pkw ohne triftige Gründe",0.15,IF(A27="3 Privat-Pkw mit triftigen Gründen",0.25,IF(A27="4 anerkannter Privat-Pkw",0.35,IF(A27="5 Privat-Motorrad ohne triftige Gründe",0.07,IF(A27="6 Privat-Motorrad mit triftigen Gründen",0.1,IF(A27="7 Fahrrad",0.05,IF(A27="13 Mitnahme durch Privatperson (§ 5 Abs.4 LRKG M-V)",0.02,IF(A27="14 anerkannter PKW der NPÄ's mit Zuschlag",0.4,0))))))))</f>
        <v>0</v>
      </c>
      <c r="Y27" s="691"/>
      <c r="Z27" s="691"/>
      <c r="AA27" s="680"/>
      <c r="AB27" s="680"/>
      <c r="AC27" s="680"/>
      <c r="AD27" s="685">
        <f>ROUNDDOWN(AA27,0)*X27</f>
        <v>0</v>
      </c>
      <c r="AE27" s="685"/>
      <c r="AF27" s="686"/>
      <c r="AJ27" s="286"/>
      <c r="AK27" s="683"/>
      <c r="AL27" s="683"/>
      <c r="AM27" s="683"/>
      <c r="AN27" s="328"/>
      <c r="AO27" s="21"/>
      <c r="AP27" s="2"/>
      <c r="AQ27" s="2"/>
      <c r="AR27" s="1"/>
    </row>
    <row r="28" spans="1:48" s="120" customFormat="1" ht="39.950000000000003" customHeight="1" x14ac:dyDescent="0.2">
      <c r="A28" s="676" t="str">
        <f>IF(Behördenstammblatt!A28="ja","Grund der Benutzung der Beförderungsmittel nach Nr. 1.2, 3, 4, 6,10,11,12 und 14","Grund der Benutzung der Beförderungsmittel nach Nr. 1.2, 3, 4, 6,10,11,12")</f>
        <v>Grund der Benutzung der Beförderungsmittel nach Nr. 1.2, 3, 4, 6,10,11,12</v>
      </c>
      <c r="B28" s="677"/>
      <c r="C28" s="677"/>
      <c r="D28" s="677"/>
      <c r="E28" s="677"/>
      <c r="F28" s="677"/>
      <c r="G28" s="677"/>
      <c r="H28" s="677"/>
      <c r="I28" s="677"/>
      <c r="J28" s="678"/>
      <c r="K28" s="815" t="s">
        <v>61</v>
      </c>
      <c r="L28" s="677"/>
      <c r="M28" s="677"/>
      <c r="N28" s="677"/>
      <c r="O28" s="677"/>
      <c r="P28" s="677"/>
      <c r="Q28" s="677"/>
      <c r="R28" s="677"/>
      <c r="S28" s="677"/>
      <c r="T28" s="677"/>
      <c r="U28" s="677"/>
      <c r="V28" s="677"/>
      <c r="W28" s="677"/>
      <c r="X28" s="677"/>
      <c r="Y28" s="677"/>
      <c r="Z28" s="677"/>
      <c r="AA28" s="677"/>
      <c r="AB28" s="677"/>
      <c r="AC28" s="677"/>
      <c r="AD28" s="677"/>
      <c r="AE28" s="677"/>
      <c r="AF28" s="231" t="str">
        <f>IF(OR(A29&gt;0,A30&gt;0),"*","")</f>
        <v/>
      </c>
      <c r="AJ28" s="287"/>
      <c r="AK28" s="39"/>
      <c r="AL28" s="287"/>
      <c r="AM28" s="287"/>
      <c r="AN28" s="329"/>
      <c r="AO28" s="329"/>
      <c r="AP28" s="330"/>
      <c r="AQ28" s="330"/>
      <c r="AR28" s="330"/>
    </row>
    <row r="29" spans="1:48" s="121" customFormat="1" x14ac:dyDescent="0.2">
      <c r="A29" s="776"/>
      <c r="B29" s="777"/>
      <c r="C29" s="777"/>
      <c r="D29" s="777"/>
      <c r="E29" s="777"/>
      <c r="F29" s="777"/>
      <c r="G29" s="777"/>
      <c r="H29" s="777"/>
      <c r="I29" s="777"/>
      <c r="J29" s="777"/>
      <c r="K29" s="787"/>
      <c r="L29" s="788"/>
      <c r="M29" s="788"/>
      <c r="N29" s="788"/>
      <c r="O29" s="788"/>
      <c r="P29" s="788"/>
      <c r="Q29" s="788"/>
      <c r="R29" s="788"/>
      <c r="S29" s="788"/>
      <c r="T29" s="788"/>
      <c r="U29" s="788"/>
      <c r="V29" s="788"/>
      <c r="W29" s="788"/>
      <c r="X29" s="788"/>
      <c r="Y29" s="788"/>
      <c r="Z29" s="788"/>
      <c r="AA29" s="788"/>
      <c r="AB29" s="788"/>
      <c r="AC29" s="788"/>
      <c r="AD29" s="788"/>
      <c r="AE29" s="788"/>
      <c r="AF29" s="789"/>
    </row>
    <row r="30" spans="1:48" s="121" customFormat="1" x14ac:dyDescent="0.2">
      <c r="A30" s="776"/>
      <c r="B30" s="777"/>
      <c r="C30" s="777"/>
      <c r="D30" s="777"/>
      <c r="E30" s="777"/>
      <c r="F30" s="777"/>
      <c r="G30" s="777"/>
      <c r="H30" s="777"/>
      <c r="I30" s="777"/>
      <c r="J30" s="777"/>
      <c r="K30" s="787"/>
      <c r="L30" s="788"/>
      <c r="M30" s="788"/>
      <c r="N30" s="788"/>
      <c r="O30" s="788"/>
      <c r="P30" s="788"/>
      <c r="Q30" s="788"/>
      <c r="R30" s="788"/>
      <c r="S30" s="788"/>
      <c r="T30" s="788"/>
      <c r="U30" s="788"/>
      <c r="V30" s="788"/>
      <c r="W30" s="788"/>
      <c r="X30" s="788"/>
      <c r="Y30" s="788"/>
      <c r="Z30" s="788"/>
      <c r="AA30" s="788"/>
      <c r="AB30" s="788"/>
      <c r="AC30" s="788"/>
      <c r="AD30" s="788"/>
      <c r="AE30" s="788"/>
      <c r="AF30" s="789"/>
    </row>
    <row r="31" spans="1:48" s="24" customFormat="1" ht="9" x14ac:dyDescent="0.15">
      <c r="A31" s="122" t="s">
        <v>138</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4"/>
    </row>
    <row r="32" spans="1:48" s="30" customFormat="1" ht="15" customHeight="1" x14ac:dyDescent="0.2">
      <c r="A32" s="707"/>
      <c r="B32" s="708"/>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9"/>
    </row>
    <row r="33" spans="1:55" s="24" customFormat="1" ht="9" x14ac:dyDescent="0.15">
      <c r="A33" s="116" t="s">
        <v>139</v>
      </c>
      <c r="B33" s="123"/>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8"/>
    </row>
    <row r="34" spans="1:55" s="30" customFormat="1" ht="15" customHeight="1" x14ac:dyDescent="0.2">
      <c r="A34" s="707"/>
      <c r="B34" s="708"/>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9"/>
    </row>
    <row r="35" spans="1:55" s="24" customFormat="1" ht="9" x14ac:dyDescent="0.15">
      <c r="A35" s="116" t="s">
        <v>140</v>
      </c>
      <c r="B35" s="123"/>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8"/>
    </row>
    <row r="36" spans="1:55" s="24" customFormat="1" ht="9" x14ac:dyDescent="0.15">
      <c r="A36" s="790" t="s">
        <v>141</v>
      </c>
      <c r="B36" s="698"/>
      <c r="C36" s="698"/>
      <c r="D36" s="698"/>
      <c r="E36" s="698"/>
      <c r="F36" s="698"/>
      <c r="G36" s="698"/>
      <c r="H36" s="698"/>
      <c r="I36" s="698"/>
      <c r="J36" s="698"/>
      <c r="K36" s="698"/>
      <c r="L36" s="698"/>
      <c r="M36" s="698"/>
      <c r="N36" s="698"/>
      <c r="O36" s="699"/>
      <c r="P36" s="125" t="s">
        <v>142</v>
      </c>
      <c r="Q36" s="126"/>
      <c r="R36" s="126"/>
      <c r="S36" s="126"/>
      <c r="T36" s="126"/>
      <c r="U36" s="126"/>
      <c r="V36" s="126"/>
      <c r="W36" s="126"/>
      <c r="X36" s="126" t="str">
        <f>IF(A37&gt;0," *","")</f>
        <v/>
      </c>
      <c r="Y36" s="126"/>
      <c r="Z36" s="126"/>
      <c r="AA36" s="126"/>
      <c r="AB36" s="126"/>
      <c r="AC36" s="126"/>
      <c r="AD36" s="126"/>
      <c r="AE36" s="126"/>
      <c r="AF36" s="127"/>
    </row>
    <row r="37" spans="1:55" s="121" customFormat="1" ht="15" customHeight="1" x14ac:dyDescent="0.2">
      <c r="A37" s="806"/>
      <c r="B37" s="807"/>
      <c r="C37" s="807"/>
      <c r="D37" s="807"/>
      <c r="E37" s="807"/>
      <c r="F37" s="807"/>
      <c r="G37" s="807"/>
      <c r="H37" s="807"/>
      <c r="I37" s="807"/>
      <c r="J37" s="807"/>
      <c r="K37" s="807"/>
      <c r="L37" s="807"/>
      <c r="M37" s="807"/>
      <c r="N37" s="807"/>
      <c r="O37" s="808"/>
      <c r="P37" s="809"/>
      <c r="Q37" s="810"/>
      <c r="R37" s="810"/>
      <c r="S37" s="810"/>
      <c r="T37" s="810"/>
      <c r="U37" s="810"/>
      <c r="V37" s="810"/>
      <c r="W37" s="810"/>
      <c r="X37" s="810"/>
      <c r="Y37" s="810"/>
      <c r="Z37" s="811"/>
      <c r="AA37" s="811"/>
      <c r="AB37" s="811"/>
      <c r="AC37" s="811"/>
      <c r="AD37" s="811"/>
      <c r="AE37" s="811"/>
      <c r="AF37" s="812"/>
    </row>
    <row r="38" spans="1:55" s="24" customFormat="1" ht="9.75" customHeight="1" x14ac:dyDescent="0.15">
      <c r="A38" s="128" t="s">
        <v>146</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797" t="s">
        <v>134</v>
      </c>
      <c r="AB38" s="797"/>
      <c r="AC38" s="797"/>
      <c r="AD38" s="797"/>
      <c r="AE38" s="797"/>
      <c r="AF38" s="798"/>
    </row>
    <row r="39" spans="1:55" x14ac:dyDescent="0.2">
      <c r="A39" s="129"/>
      <c r="B39" s="799"/>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1"/>
      <c r="AC39" s="795"/>
      <c r="AD39" s="795"/>
      <c r="AE39" s="795"/>
      <c r="AF39" s="796"/>
    </row>
    <row r="40" spans="1:55" x14ac:dyDescent="0.2">
      <c r="A40" s="129"/>
      <c r="B40" s="799"/>
      <c r="C40" s="800"/>
      <c r="D40" s="800"/>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1"/>
      <c r="AC40" s="795"/>
      <c r="AD40" s="795"/>
      <c r="AE40" s="795"/>
      <c r="AF40" s="796"/>
    </row>
    <row r="41" spans="1:55" x14ac:dyDescent="0.2">
      <c r="A41" s="129"/>
      <c r="B41" s="802"/>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4"/>
      <c r="AC41" s="783"/>
      <c r="AD41" s="783"/>
      <c r="AE41" s="783"/>
      <c r="AF41" s="784"/>
    </row>
    <row r="42" spans="1:55" ht="9" customHeight="1" x14ac:dyDescent="0.2">
      <c r="A42" s="785" t="s">
        <v>13</v>
      </c>
      <c r="B42" s="716"/>
      <c r="C42" s="716"/>
      <c r="D42" s="716"/>
      <c r="E42" s="125" t="s">
        <v>149</v>
      </c>
      <c r="F42" s="126"/>
      <c r="G42" s="126"/>
      <c r="H42" s="130"/>
      <c r="I42" s="125"/>
      <c r="J42" s="126"/>
      <c r="K42" s="126"/>
      <c r="L42" s="130"/>
      <c r="M42" s="125" t="s">
        <v>146</v>
      </c>
      <c r="N42" s="126"/>
      <c r="O42" s="126"/>
      <c r="P42" s="130"/>
      <c r="Q42" s="182" t="s">
        <v>62</v>
      </c>
      <c r="R42" s="126"/>
      <c r="S42" s="126"/>
      <c r="T42" s="130"/>
      <c r="U42" s="125" t="s">
        <v>151</v>
      </c>
      <c r="V42" s="126"/>
      <c r="W42" s="126"/>
      <c r="X42" s="130"/>
      <c r="Y42" s="781" t="s">
        <v>152</v>
      </c>
      <c r="Z42" s="781"/>
      <c r="AA42" s="781"/>
      <c r="AB42" s="781"/>
      <c r="AC42" s="781"/>
      <c r="AD42" s="781"/>
      <c r="AE42" s="781"/>
      <c r="AF42" s="782"/>
    </row>
    <row r="43" spans="1:55" x14ac:dyDescent="0.2">
      <c r="A43" s="786"/>
      <c r="B43" s="729"/>
      <c r="C43" s="729"/>
      <c r="D43" s="729"/>
      <c r="E43" s="756">
        <f>SUM(AD24:AF27)+SUM(U24:W27)</f>
        <v>0</v>
      </c>
      <c r="F43" s="757"/>
      <c r="G43" s="757"/>
      <c r="H43" s="758"/>
      <c r="I43" s="756"/>
      <c r="J43" s="757"/>
      <c r="K43" s="757"/>
      <c r="L43" s="758"/>
      <c r="M43" s="756">
        <f>SUM(AC39:AF41)</f>
        <v>0</v>
      </c>
      <c r="N43" s="757"/>
      <c r="O43" s="757"/>
      <c r="P43" s="758"/>
      <c r="Q43" s="759"/>
      <c r="R43" s="760"/>
      <c r="S43" s="760"/>
      <c r="T43" s="761"/>
      <c r="U43" s="756">
        <f>E43+I43+M43+Q43</f>
        <v>0</v>
      </c>
      <c r="V43" s="757"/>
      <c r="W43" s="757"/>
      <c r="X43" s="758"/>
      <c r="Y43" s="765"/>
      <c r="Z43" s="765"/>
      <c r="AA43" s="765"/>
      <c r="AB43" s="765"/>
      <c r="AC43" s="765"/>
      <c r="AD43" s="765"/>
      <c r="AE43" s="765"/>
      <c r="AF43" s="766"/>
      <c r="AG43" s="674" t="str">
        <f>IF(AND(U43&gt;0,Q1=0),"Bitte wählen Sie noch die Reiseart in der ersten Zeile aus!","")</f>
        <v/>
      </c>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row>
    <row r="44" spans="1:55" x14ac:dyDescent="0.2">
      <c r="A44" s="791" t="s">
        <v>153</v>
      </c>
      <c r="B44" s="775"/>
      <c r="C44" s="792"/>
      <c r="D44" s="792"/>
      <c r="E44" s="792"/>
      <c r="F44" s="792"/>
      <c r="G44" s="792"/>
      <c r="H44" s="792"/>
      <c r="I44" s="792"/>
      <c r="J44" s="792"/>
      <c r="K44" s="792"/>
      <c r="L44" s="792"/>
      <c r="M44" s="792"/>
      <c r="N44" s="792"/>
      <c r="O44" s="792"/>
      <c r="P44" s="792"/>
      <c r="Q44" s="792"/>
      <c r="R44" s="792"/>
      <c r="S44" s="792"/>
      <c r="T44" s="792"/>
      <c r="U44" s="793"/>
      <c r="V44" s="793"/>
      <c r="W44" s="793"/>
      <c r="X44" s="793"/>
      <c r="Y44" s="792"/>
      <c r="Z44" s="792"/>
      <c r="AA44" s="792"/>
      <c r="AB44" s="792"/>
      <c r="AC44" s="775"/>
      <c r="AD44" s="775"/>
      <c r="AE44" s="775"/>
      <c r="AF44" s="794"/>
    </row>
    <row r="45" spans="1:55" s="14" customFormat="1" x14ac:dyDescent="0.2">
      <c r="A45" s="813"/>
      <c r="B45" s="131" t="s">
        <v>154</v>
      </c>
      <c r="C45" s="131"/>
      <c r="D45" s="132"/>
      <c r="E45" s="132"/>
      <c r="F45" s="132"/>
      <c r="G45" s="132"/>
      <c r="H45" s="132"/>
      <c r="I45" s="132"/>
      <c r="J45" s="133"/>
      <c r="K45" s="132"/>
      <c r="L45" s="132"/>
      <c r="M45" s="132"/>
      <c r="N45" s="132"/>
      <c r="O45" s="132"/>
      <c r="P45" s="132"/>
      <c r="Q45" s="132"/>
      <c r="R45" s="132"/>
      <c r="S45" s="132"/>
      <c r="T45" s="132"/>
      <c r="U45" s="132"/>
      <c r="V45" s="132"/>
      <c r="W45" s="132"/>
      <c r="X45" s="132"/>
      <c r="Y45" s="132"/>
      <c r="Z45" s="768" t="s">
        <v>326</v>
      </c>
      <c r="AA45" s="768"/>
      <c r="AB45" s="769"/>
      <c r="AC45" s="750"/>
      <c r="AD45" s="751"/>
      <c r="AE45" s="751"/>
      <c r="AF45" s="752"/>
      <c r="AG45" s="896" t="str">
        <f>IF(AND(AC45&gt;0,AC45&lt;=50),"Da für diese Reise kein überwiegend dienstliches Interesse besteht, können keine Auslagen erstattet werden. (VV Ziff. 15.1.1.2)","")</f>
        <v/>
      </c>
      <c r="AH45" s="897"/>
      <c r="AI45" s="897"/>
      <c r="AJ45" s="897"/>
      <c r="AK45" s="897"/>
      <c r="AL45" s="897"/>
      <c r="AM45" s="897"/>
      <c r="AN45" s="897"/>
      <c r="AO45" s="897"/>
      <c r="AP45" s="897"/>
      <c r="AQ45" s="897"/>
      <c r="AR45" s="897"/>
      <c r="AS45" s="897"/>
      <c r="AT45" s="897"/>
      <c r="AU45" s="897"/>
      <c r="AV45" s="897"/>
      <c r="AW45" s="897"/>
      <c r="AX45" s="897"/>
      <c r="AY45" s="897"/>
      <c r="AZ45" s="897"/>
      <c r="BA45" s="897"/>
      <c r="BB45" s="897"/>
      <c r="BC45" s="897"/>
    </row>
    <row r="46" spans="1:55" x14ac:dyDescent="0.2">
      <c r="A46" s="814"/>
      <c r="B46" s="134" t="s">
        <v>155</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6"/>
      <c r="AC46" s="753">
        <f>IF(VALUE(AC45)&gt;50,U43*AC45/100,0)</f>
        <v>0</v>
      </c>
      <c r="AD46" s="754"/>
      <c r="AE46" s="754"/>
      <c r="AF46" s="755"/>
      <c r="AG46" s="896"/>
      <c r="AH46" s="897"/>
      <c r="AI46" s="897"/>
      <c r="AJ46" s="897"/>
      <c r="AK46" s="897"/>
      <c r="AL46" s="897"/>
      <c r="AM46" s="897"/>
      <c r="AN46" s="897"/>
      <c r="AO46" s="897"/>
      <c r="AP46" s="897"/>
      <c r="AQ46" s="897"/>
      <c r="AR46" s="897"/>
      <c r="AS46" s="897"/>
      <c r="AT46" s="897"/>
      <c r="AU46" s="897"/>
      <c r="AV46" s="897"/>
      <c r="AW46" s="897"/>
      <c r="AX46" s="897"/>
      <c r="AY46" s="897"/>
      <c r="AZ46" s="897"/>
      <c r="BA46" s="897"/>
      <c r="BB46" s="897"/>
      <c r="BC46" s="897"/>
    </row>
    <row r="47" spans="1:55" s="24" customFormat="1" x14ac:dyDescent="0.2">
      <c r="A47" s="805" t="s">
        <v>156</v>
      </c>
      <c r="B47" s="705"/>
      <c r="C47" s="705"/>
      <c r="D47" s="705"/>
      <c r="E47" s="705"/>
      <c r="F47" s="705"/>
      <c r="G47" s="705"/>
      <c r="H47" s="705"/>
      <c r="I47" s="705"/>
      <c r="J47" s="706"/>
      <c r="K47" s="770"/>
      <c r="L47" s="771"/>
      <c r="M47" s="767" t="s">
        <v>157</v>
      </c>
      <c r="N47" s="768"/>
      <c r="O47" s="768"/>
      <c r="P47" s="768"/>
      <c r="Q47" s="768"/>
      <c r="R47" s="768"/>
      <c r="S47" s="768"/>
      <c r="T47" s="768"/>
      <c r="U47" s="768"/>
      <c r="V47" s="768"/>
      <c r="W47" s="768"/>
      <c r="X47" s="768"/>
      <c r="Y47" s="768"/>
      <c r="Z47" s="768"/>
      <c r="AA47" s="768"/>
      <c r="AB47" s="769"/>
      <c r="AC47" s="772"/>
      <c r="AD47" s="773"/>
      <c r="AE47" s="773"/>
      <c r="AF47" s="774"/>
      <c r="AG47" s="896"/>
      <c r="AH47" s="897"/>
      <c r="AI47" s="897"/>
      <c r="AJ47" s="897"/>
      <c r="AK47" s="897"/>
      <c r="AL47" s="897"/>
      <c r="AM47" s="897"/>
      <c r="AN47" s="897"/>
      <c r="AO47" s="897"/>
      <c r="AP47" s="897"/>
      <c r="AQ47" s="897"/>
      <c r="AR47" s="897"/>
      <c r="AS47" s="897"/>
      <c r="AT47" s="897"/>
      <c r="AU47" s="897"/>
      <c r="AV47" s="897"/>
      <c r="AW47" s="897"/>
      <c r="AX47" s="897"/>
      <c r="AY47" s="897"/>
      <c r="AZ47" s="897"/>
      <c r="BA47" s="897"/>
      <c r="BB47" s="897"/>
      <c r="BC47" s="897"/>
    </row>
    <row r="48" spans="1:55" s="24" customFormat="1" ht="9" x14ac:dyDescent="0.15">
      <c r="A48" s="137" t="s">
        <v>158</v>
      </c>
      <c r="B48" s="103"/>
      <c r="C48" s="103"/>
      <c r="D48" s="103"/>
      <c r="E48" s="103"/>
      <c r="F48" s="103"/>
      <c r="G48" s="103"/>
      <c r="H48" s="103"/>
      <c r="I48" s="103"/>
      <c r="J48" s="103"/>
      <c r="K48" s="103"/>
      <c r="L48" s="103"/>
      <c r="M48" s="103"/>
      <c r="N48" s="103"/>
      <c r="O48" s="103"/>
      <c r="P48" s="103"/>
      <c r="Q48" s="103"/>
      <c r="R48" s="103"/>
      <c r="S48" s="103"/>
      <c r="T48" s="103"/>
      <c r="U48" s="103"/>
      <c r="V48" s="103" t="s">
        <v>118</v>
      </c>
      <c r="W48" s="103"/>
      <c r="X48" s="103"/>
      <c r="Y48" s="103"/>
      <c r="Z48" s="103" t="s">
        <v>159</v>
      </c>
      <c r="AA48" s="103"/>
      <c r="AB48" s="103"/>
      <c r="AC48" s="138"/>
      <c r="AD48" s="138"/>
      <c r="AE48" s="138"/>
      <c r="AF48" s="139"/>
      <c r="AG48" s="896"/>
      <c r="AH48" s="897"/>
      <c r="AI48" s="897"/>
      <c r="AJ48" s="897"/>
      <c r="AK48" s="897"/>
      <c r="AL48" s="897"/>
      <c r="AM48" s="897"/>
      <c r="AN48" s="897"/>
      <c r="AO48" s="897"/>
      <c r="AP48" s="897"/>
      <c r="AQ48" s="897"/>
      <c r="AR48" s="897"/>
      <c r="AS48" s="897"/>
      <c r="AT48" s="897"/>
      <c r="AU48" s="897"/>
      <c r="AV48" s="897"/>
      <c r="AW48" s="897"/>
      <c r="AX48" s="897"/>
      <c r="AY48" s="897"/>
      <c r="AZ48" s="897"/>
      <c r="BA48" s="897"/>
      <c r="BB48" s="897"/>
      <c r="BC48" s="897"/>
    </row>
    <row r="49" spans="1:52" ht="29.25" customHeight="1" x14ac:dyDescent="0.2">
      <c r="A49" s="140"/>
      <c r="B49" s="704" t="s">
        <v>160</v>
      </c>
      <c r="C49" s="705"/>
      <c r="D49" s="705"/>
      <c r="E49" s="706"/>
      <c r="F49" s="762" t="s">
        <v>161</v>
      </c>
      <c r="G49" s="763"/>
      <c r="H49" s="763"/>
      <c r="I49" s="763"/>
      <c r="J49" s="763"/>
      <c r="K49" s="763"/>
      <c r="L49" s="763"/>
      <c r="M49" s="763"/>
      <c r="N49" s="763"/>
      <c r="O49" s="763"/>
      <c r="P49" s="763"/>
      <c r="Q49" s="763"/>
      <c r="R49" s="763"/>
      <c r="S49" s="763"/>
      <c r="T49" s="763"/>
      <c r="U49" s="764"/>
      <c r="V49" s="743"/>
      <c r="W49" s="743"/>
      <c r="X49" s="743"/>
      <c r="Y49" s="743"/>
      <c r="Z49" s="737"/>
      <c r="AA49" s="737"/>
      <c r="AB49" s="737"/>
      <c r="AC49" s="737"/>
      <c r="AD49" s="737"/>
      <c r="AE49" s="737"/>
      <c r="AF49" s="738"/>
    </row>
    <row r="50" spans="1:52" s="54" customFormat="1" ht="16.5" customHeight="1" x14ac:dyDescent="0.2">
      <c r="A50" s="140"/>
      <c r="B50" s="692" t="str">
        <f>IF(Behördenstammblatt!A22="nein","","Vertreter *")</f>
        <v/>
      </c>
      <c r="C50" s="693"/>
      <c r="D50" s="693"/>
      <c r="E50" s="694"/>
      <c r="F50" s="692" t="str">
        <f>IF(Behördenstammblatt!A22="nein","","Ich übernehme für die Zeit der Abwesenheit die Vertretung.")</f>
        <v/>
      </c>
      <c r="G50" s="693"/>
      <c r="H50" s="693"/>
      <c r="I50" s="693"/>
      <c r="J50" s="693"/>
      <c r="K50" s="693"/>
      <c r="L50" s="693"/>
      <c r="M50" s="693"/>
      <c r="N50" s="693"/>
      <c r="O50" s="693"/>
      <c r="P50" s="693"/>
      <c r="Q50" s="693"/>
      <c r="R50" s="693"/>
      <c r="S50" s="693"/>
      <c r="T50" s="693"/>
      <c r="U50" s="694"/>
      <c r="V50" s="710"/>
      <c r="W50" s="711"/>
      <c r="X50" s="711"/>
      <c r="Y50" s="712"/>
      <c r="Z50" s="747"/>
      <c r="AA50" s="748"/>
      <c r="AB50" s="748"/>
      <c r="AC50" s="748"/>
      <c r="AD50" s="748"/>
      <c r="AE50" s="748"/>
      <c r="AF50" s="749"/>
      <c r="AH50" s="142"/>
    </row>
    <row r="51" spans="1:52" ht="18.75" customHeight="1" x14ac:dyDescent="0.2">
      <c r="A51" s="140"/>
      <c r="B51" s="704" t="s">
        <v>162</v>
      </c>
      <c r="C51" s="705"/>
      <c r="D51" s="705"/>
      <c r="E51" s="706"/>
      <c r="F51" s="692" t="s">
        <v>163</v>
      </c>
      <c r="G51" s="705"/>
      <c r="H51" s="705"/>
      <c r="I51" s="705"/>
      <c r="J51" s="705"/>
      <c r="K51" s="705"/>
      <c r="L51" s="705"/>
      <c r="M51" s="705"/>
      <c r="N51" s="705"/>
      <c r="O51" s="705"/>
      <c r="P51" s="705"/>
      <c r="Q51" s="705"/>
      <c r="R51" s="705"/>
      <c r="S51" s="705"/>
      <c r="T51" s="705"/>
      <c r="U51" s="706"/>
      <c r="V51" s="892"/>
      <c r="W51" s="892"/>
      <c r="X51" s="892"/>
      <c r="Y51" s="892"/>
      <c r="Z51" s="737"/>
      <c r="AA51" s="737"/>
      <c r="AB51" s="737"/>
      <c r="AC51" s="737"/>
      <c r="AD51" s="737"/>
      <c r="AE51" s="737"/>
      <c r="AF51" s="738"/>
    </row>
    <row r="52" spans="1:52" ht="18.75" customHeight="1" x14ac:dyDescent="0.2">
      <c r="A52" s="140"/>
      <c r="B52" s="704" t="str">
        <f>IF(Behördenstammblatt!A26="nein","","weiterer Vorgesetzter*")</f>
        <v/>
      </c>
      <c r="C52" s="705"/>
      <c r="D52" s="705"/>
      <c r="E52" s="706"/>
      <c r="F52" s="692" t="str">
        <f>IF(Behördenstammblatt!A26="nein","","Die Reise ist notwendig.")</f>
        <v/>
      </c>
      <c r="G52" s="705"/>
      <c r="H52" s="705"/>
      <c r="I52" s="705"/>
      <c r="J52" s="705"/>
      <c r="K52" s="705"/>
      <c r="L52" s="705"/>
      <c r="M52" s="705"/>
      <c r="N52" s="705"/>
      <c r="O52" s="705"/>
      <c r="P52" s="705"/>
      <c r="Q52" s="705"/>
      <c r="R52" s="705"/>
      <c r="S52" s="705"/>
      <c r="T52" s="705"/>
      <c r="U52" s="706"/>
      <c r="V52" s="710"/>
      <c r="W52" s="711"/>
      <c r="X52" s="711"/>
      <c r="Y52" s="712"/>
      <c r="Z52" s="747"/>
      <c r="AA52" s="748"/>
      <c r="AB52" s="748"/>
      <c r="AC52" s="748"/>
      <c r="AD52" s="748"/>
      <c r="AE52" s="748"/>
      <c r="AF52" s="749"/>
    </row>
    <row r="53" spans="1:52" ht="22.9" customHeight="1" x14ac:dyDescent="0.2">
      <c r="A53" s="140"/>
      <c r="B53" s="692" t="s">
        <v>164</v>
      </c>
      <c r="C53" s="693"/>
      <c r="D53" s="693"/>
      <c r="E53" s="693"/>
      <c r="F53" s="693"/>
      <c r="G53" s="693"/>
      <c r="H53" s="693"/>
      <c r="I53" s="693"/>
      <c r="J53" s="693"/>
      <c r="K53" s="693"/>
      <c r="L53" s="694"/>
      <c r="M53" s="692" t="s">
        <v>165</v>
      </c>
      <c r="N53" s="693"/>
      <c r="O53" s="693"/>
      <c r="P53" s="693"/>
      <c r="Q53" s="693"/>
      <c r="R53" s="693"/>
      <c r="S53" s="693"/>
      <c r="T53" s="693"/>
      <c r="U53" s="694"/>
      <c r="V53" s="695"/>
      <c r="W53" s="696"/>
      <c r="X53" s="696"/>
      <c r="Y53" s="697"/>
      <c r="Z53" s="744" t="str">
        <f>IF(OR(A14="Aus- oder Fortbildung",A14="Zuweisung",A14="Versetzung",A14="Abordnung",Q1="Reise aus besonderem Anlass (§ 15 LRKG)"),"","Der links bezeichneten Stelle nicht vorlegen.")</f>
        <v>Der links bezeichneten Stelle nicht vorlegen.</v>
      </c>
      <c r="AA53" s="745"/>
      <c r="AB53" s="745"/>
      <c r="AC53" s="745"/>
      <c r="AD53" s="745"/>
      <c r="AE53" s="745"/>
      <c r="AF53" s="746"/>
    </row>
    <row r="54" spans="1:52" s="54" customFormat="1" ht="16.5" customHeight="1" x14ac:dyDescent="0.2">
      <c r="A54" s="140"/>
      <c r="B54" s="692" t="str">
        <f>IF(Behördenstammblatt!A24="nein","","Budgetstelle *")</f>
        <v/>
      </c>
      <c r="C54" s="693"/>
      <c r="D54" s="693"/>
      <c r="E54" s="694"/>
      <c r="F54" s="692" t="str">
        <f>IF(Behördenstammblatt!A24="nein","","Haushaltsmittel sind vorhanden.")</f>
        <v/>
      </c>
      <c r="G54" s="693"/>
      <c r="H54" s="693"/>
      <c r="I54" s="693"/>
      <c r="J54" s="693"/>
      <c r="K54" s="693"/>
      <c r="L54" s="693"/>
      <c r="M54" s="693"/>
      <c r="N54" s="693"/>
      <c r="O54" s="693"/>
      <c r="P54" s="693"/>
      <c r="Q54" s="693"/>
      <c r="R54" s="693"/>
      <c r="S54" s="693"/>
      <c r="T54" s="693"/>
      <c r="U54" s="694"/>
      <c r="V54" s="710"/>
      <c r="W54" s="711"/>
      <c r="X54" s="711"/>
      <c r="Y54" s="712"/>
      <c r="Z54" s="747"/>
      <c r="AA54" s="748"/>
      <c r="AB54" s="748"/>
      <c r="AC54" s="748"/>
      <c r="AD54" s="748"/>
      <c r="AE54" s="748"/>
      <c r="AF54" s="749"/>
      <c r="AH54" s="142"/>
    </row>
    <row r="55" spans="1:52" ht="21.4" customHeight="1" x14ac:dyDescent="0.2">
      <c r="A55" s="727"/>
      <c r="B55" s="715" t="str">
        <f>IF(Z55="","Zentrale Reisestelle (LAF M-V) *","Zentrale Reisestelle (LAF M-V)")</f>
        <v>Zentrale Reisestelle (LAF M-V) *</v>
      </c>
      <c r="C55" s="716"/>
      <c r="D55" s="716"/>
      <c r="E55" s="717"/>
      <c r="F55" s="734" t="str">
        <f>IF(B54="","Haushaltsmittel sind vorhanden.  
Die reisekostenrechtliche Prüfung durch die Reisestelle erfolgte ohne Beanstandungen.","Die reisekostenrechtliche Prüfung durch die Reisestelle erfolgte ohne Beanstandungen.")</f>
        <v>Haushaltsmittel sind vorhanden.  
Die reisekostenrechtliche Prüfung durch die Reisestelle erfolgte ohne Beanstandungen.</v>
      </c>
      <c r="G55" s="735"/>
      <c r="H55" s="735"/>
      <c r="I55" s="735"/>
      <c r="J55" s="735"/>
      <c r="K55" s="735"/>
      <c r="L55" s="735"/>
      <c r="M55" s="735"/>
      <c r="N55" s="735"/>
      <c r="O55" s="735"/>
      <c r="P55" s="735"/>
      <c r="Q55" s="735"/>
      <c r="R55" s="735"/>
      <c r="S55" s="735"/>
      <c r="T55" s="735"/>
      <c r="U55" s="736"/>
      <c r="V55" s="721"/>
      <c r="W55" s="722"/>
      <c r="X55" s="722"/>
      <c r="Y55" s="723"/>
      <c r="Z55" s="715" t="str">
        <f>IF(AND(OR(Q1="eintägigen Inlandsdienstreise",Q1="Dienstgang",Q1="Reise aus besonderem Anlass (§ 15 LRKG)"),OR(A14="allgemeine Dienstreise",A14="Aus- oder Fortbildung",A14="Versetzung",A14="Zuweisung",A14="Abordnung",A14="Bundesratssitzung (KEB)"),OR(A29="aus anderen triftigen Gründen",A29=""),OR(A30="aus anderen triftigen Gründen",A30=""),OR(K47="nein",K47="")),"Antrag bitte erst bei Abrechnung der Reisestelle vorlegen!","")</f>
        <v/>
      </c>
      <c r="AA55" s="716"/>
      <c r="AB55" s="716"/>
      <c r="AC55" s="716"/>
      <c r="AD55" s="716"/>
      <c r="AE55" s="716"/>
      <c r="AF55" s="741"/>
    </row>
    <row r="56" spans="1:52" ht="19.5" customHeight="1" x14ac:dyDescent="0.2">
      <c r="A56" s="727"/>
      <c r="B56" s="728"/>
      <c r="C56" s="729"/>
      <c r="D56" s="729"/>
      <c r="E56" s="730"/>
      <c r="F56" s="728" t="str">
        <f>IF(OR(A29="aus Gründen der Wirtschaftlichkeit",A30="aus Gründen der Wirtschaftlichkeit",),"Die Wirtschaftlichkeit der beantragten Reisedurchführung liegt vor / ist nicht erkennbar.","")</f>
        <v/>
      </c>
      <c r="G56" s="729"/>
      <c r="H56" s="729"/>
      <c r="I56" s="729"/>
      <c r="J56" s="729"/>
      <c r="K56" s="729"/>
      <c r="L56" s="729"/>
      <c r="M56" s="729"/>
      <c r="N56" s="729"/>
      <c r="O56" s="729"/>
      <c r="P56" s="729"/>
      <c r="Q56" s="729"/>
      <c r="R56" s="729"/>
      <c r="S56" s="729"/>
      <c r="T56" s="729"/>
      <c r="U56" s="730"/>
      <c r="V56" s="731"/>
      <c r="W56" s="732"/>
      <c r="X56" s="732"/>
      <c r="Y56" s="733"/>
      <c r="Z56" s="728"/>
      <c r="AA56" s="729"/>
      <c r="AB56" s="729"/>
      <c r="AC56" s="729"/>
      <c r="AD56" s="729"/>
      <c r="AE56" s="729"/>
      <c r="AF56" s="742"/>
    </row>
    <row r="57" spans="1:52" ht="11.25" customHeight="1" x14ac:dyDescent="0.2">
      <c r="A57" s="713"/>
      <c r="B57" s="715" t="s">
        <v>366</v>
      </c>
      <c r="C57" s="716"/>
      <c r="D57" s="716"/>
      <c r="E57" s="717"/>
      <c r="F57" s="143" t="s">
        <v>166</v>
      </c>
      <c r="G57" s="144"/>
      <c r="H57" s="144"/>
      <c r="I57" s="144"/>
      <c r="J57" s="144"/>
      <c r="K57" s="144"/>
      <c r="L57" s="144"/>
      <c r="M57" s="144"/>
      <c r="N57" s="144"/>
      <c r="O57" s="144"/>
      <c r="P57" s="144"/>
      <c r="Q57" s="144"/>
      <c r="R57" s="144"/>
      <c r="S57" s="144"/>
      <c r="T57" s="144"/>
      <c r="U57" s="145"/>
      <c r="V57" s="721"/>
      <c r="W57" s="722"/>
      <c r="X57" s="722"/>
      <c r="Y57" s="723"/>
      <c r="Z57" s="737"/>
      <c r="AA57" s="737"/>
      <c r="AB57" s="737"/>
      <c r="AC57" s="737"/>
      <c r="AD57" s="737"/>
      <c r="AE57" s="737"/>
      <c r="AF57" s="738"/>
      <c r="AZ57" s="7" t="s">
        <v>191</v>
      </c>
    </row>
    <row r="58" spans="1:52" ht="18.75" customHeight="1" thickBot="1" x14ac:dyDescent="0.25">
      <c r="A58" s="714"/>
      <c r="B58" s="718"/>
      <c r="C58" s="719"/>
      <c r="D58" s="719"/>
      <c r="E58" s="720"/>
      <c r="F58" s="718" t="str">
        <f>IF(OR(A29="aus anderen triftigen Gründen",A30="aus anderen triftigen Gründen",A29="aus Gründen der Wirtschaftlichkeit",A30="aus Gründen der Wirtschaftlichkeit"),"Die triftigen Gründe für diese Reisedurchführung werden anerkannt.","")</f>
        <v/>
      </c>
      <c r="G58" s="719"/>
      <c r="H58" s="719"/>
      <c r="I58" s="719"/>
      <c r="J58" s="719"/>
      <c r="K58" s="719"/>
      <c r="L58" s="719"/>
      <c r="M58" s="719"/>
      <c r="N58" s="719"/>
      <c r="O58" s="719"/>
      <c r="P58" s="719"/>
      <c r="Q58" s="719"/>
      <c r="R58" s="719"/>
      <c r="S58" s="719"/>
      <c r="T58" s="719"/>
      <c r="U58" s="720"/>
      <c r="V58" s="724"/>
      <c r="W58" s="725"/>
      <c r="X58" s="725"/>
      <c r="Y58" s="726"/>
      <c r="Z58" s="739"/>
      <c r="AA58" s="739"/>
      <c r="AB58" s="739"/>
      <c r="AC58" s="739"/>
      <c r="AD58" s="739"/>
      <c r="AE58" s="739"/>
      <c r="AF58" s="740"/>
    </row>
    <row r="59" spans="1:52" s="148" customFormat="1" ht="12" x14ac:dyDescent="0.2">
      <c r="A59" s="146"/>
      <c r="B59" s="147"/>
      <c r="C59" s="147"/>
      <c r="D59" s="147"/>
      <c r="E59" s="147"/>
      <c r="F59" s="147"/>
      <c r="G59" s="147"/>
      <c r="H59" s="147"/>
      <c r="I59" s="147"/>
      <c r="J59" s="147"/>
      <c r="K59" s="147"/>
      <c r="L59" s="147"/>
      <c r="M59" s="147"/>
      <c r="N59" s="147"/>
      <c r="O59" s="147"/>
      <c r="P59" s="147"/>
      <c r="Q59" s="147"/>
      <c r="R59" s="147"/>
      <c r="S59" s="147"/>
      <c r="T59" s="147"/>
      <c r="U59" s="147"/>
      <c r="V59" s="101"/>
      <c r="W59" s="101"/>
      <c r="X59" s="101"/>
      <c r="Y59" s="101"/>
      <c r="Z59" s="102"/>
      <c r="AA59" s="102"/>
      <c r="AB59" s="102"/>
      <c r="AC59" s="102"/>
      <c r="AD59" s="102"/>
      <c r="AE59" s="102"/>
      <c r="AF59" s="102"/>
    </row>
    <row r="60" spans="1:52" s="148" customFormat="1" ht="12" x14ac:dyDescent="0.2">
      <c r="A60" s="146"/>
      <c r="B60" s="147"/>
      <c r="C60" s="147"/>
      <c r="D60" s="147"/>
      <c r="E60" s="147"/>
      <c r="F60" s="147"/>
      <c r="G60" s="147"/>
      <c r="H60" s="147"/>
      <c r="I60" s="147"/>
      <c r="J60" s="147"/>
      <c r="K60" s="147"/>
      <c r="L60" s="147"/>
      <c r="M60" s="147"/>
      <c r="N60" s="147"/>
      <c r="O60" s="147"/>
      <c r="P60" s="147"/>
      <c r="Q60" s="147"/>
      <c r="R60" s="147"/>
      <c r="S60" s="147"/>
      <c r="T60" s="147"/>
      <c r="U60" s="147"/>
      <c r="V60" s="101"/>
      <c r="W60" s="101"/>
      <c r="X60" s="101"/>
      <c r="Y60" s="101"/>
      <c r="Z60" s="102"/>
      <c r="AA60" s="102"/>
      <c r="AB60" s="102"/>
      <c r="AC60" s="102"/>
      <c r="AD60" s="102"/>
      <c r="AE60" s="102"/>
      <c r="AF60" s="102"/>
    </row>
    <row r="61" spans="1:52" s="148" customFormat="1" ht="12" x14ac:dyDescent="0.2">
      <c r="A61" s="146"/>
      <c r="B61" s="147"/>
      <c r="C61" s="147"/>
      <c r="D61" s="147"/>
      <c r="E61" s="147"/>
      <c r="F61" s="147"/>
      <c r="G61" s="147"/>
      <c r="H61" s="147"/>
      <c r="I61" s="147"/>
      <c r="J61" s="147"/>
      <c r="K61" s="147"/>
      <c r="L61" s="147"/>
      <c r="M61" s="147"/>
      <c r="N61" s="147"/>
      <c r="O61" s="147"/>
      <c r="P61" s="147"/>
      <c r="Q61" s="147"/>
      <c r="R61" s="147"/>
      <c r="S61" s="147"/>
      <c r="T61" s="147"/>
      <c r="U61" s="147"/>
      <c r="V61" s="101"/>
      <c r="W61" s="101"/>
      <c r="X61" s="101"/>
      <c r="Y61" s="101"/>
      <c r="Z61" s="102"/>
      <c r="AA61" s="102"/>
      <c r="AB61" s="102"/>
      <c r="AC61" s="102"/>
      <c r="AD61" s="102"/>
      <c r="AE61" s="102"/>
      <c r="AF61" s="102"/>
    </row>
    <row r="62" spans="1:52" s="148" customFormat="1" ht="12" x14ac:dyDescent="0.2">
      <c r="A62" s="146"/>
      <c r="B62" s="147"/>
      <c r="C62" s="147"/>
      <c r="D62" s="147"/>
      <c r="E62" s="147"/>
      <c r="F62" s="147"/>
      <c r="G62" s="147"/>
      <c r="H62" s="147"/>
      <c r="I62" s="147"/>
      <c r="J62" s="147" t="s">
        <v>191</v>
      </c>
      <c r="K62" s="147"/>
      <c r="L62" s="147"/>
      <c r="M62" s="147"/>
      <c r="N62" s="147"/>
      <c r="O62" s="147"/>
      <c r="P62" s="147"/>
      <c r="Q62" s="147"/>
      <c r="R62" s="147"/>
      <c r="S62" s="147"/>
      <c r="T62" s="147"/>
      <c r="U62" s="147"/>
      <c r="V62" s="101"/>
      <c r="W62" s="101"/>
      <c r="X62" s="101"/>
      <c r="Y62" s="101"/>
      <c r="Z62" s="102"/>
      <c r="AA62" s="102"/>
      <c r="AB62" s="102"/>
      <c r="AC62" s="102"/>
      <c r="AD62" s="102"/>
      <c r="AE62" s="102"/>
      <c r="AF62" s="102"/>
    </row>
    <row r="63" spans="1:52" s="148" customFormat="1" ht="12" x14ac:dyDescent="0.2">
      <c r="A63" s="146"/>
      <c r="B63" s="147"/>
      <c r="C63" s="147"/>
      <c r="D63" s="147"/>
      <c r="E63" s="147"/>
      <c r="F63" s="147"/>
      <c r="G63" s="147"/>
      <c r="H63" s="147"/>
      <c r="I63" s="147"/>
      <c r="J63" s="147"/>
      <c r="K63" s="147"/>
      <c r="L63" s="147"/>
      <c r="M63" s="147"/>
      <c r="N63" s="147"/>
      <c r="O63" s="147"/>
      <c r="P63" s="147"/>
      <c r="Q63" s="147"/>
      <c r="R63" s="147"/>
      <c r="S63" s="147"/>
      <c r="T63" s="147"/>
      <c r="U63" s="147"/>
      <c r="V63" s="101"/>
      <c r="W63" s="101"/>
      <c r="X63" s="101"/>
      <c r="Y63" s="101"/>
      <c r="Z63" s="102"/>
      <c r="AA63" s="102"/>
      <c r="AB63" s="102"/>
      <c r="AC63" s="102"/>
      <c r="AD63" s="102"/>
      <c r="AE63" s="102"/>
      <c r="AF63" s="102"/>
    </row>
    <row r="64" spans="1:52" s="148" customFormat="1" ht="12" x14ac:dyDescent="0.2">
      <c r="A64" s="146"/>
      <c r="B64" s="147"/>
      <c r="C64" s="147"/>
      <c r="D64" s="147"/>
      <c r="E64" s="147"/>
      <c r="F64" s="147"/>
      <c r="G64" s="147"/>
      <c r="H64" s="147"/>
      <c r="I64" s="147"/>
      <c r="J64" s="147"/>
      <c r="K64" s="147"/>
      <c r="L64" s="147"/>
      <c r="M64" s="147"/>
      <c r="N64" s="147"/>
      <c r="O64" s="147"/>
      <c r="P64" s="147"/>
      <c r="Q64" s="147"/>
      <c r="R64" s="147"/>
      <c r="S64" s="147"/>
      <c r="T64" s="147"/>
      <c r="U64" s="147"/>
      <c r="V64" s="101"/>
      <c r="W64" s="101"/>
      <c r="X64" s="101"/>
      <c r="Y64" s="101"/>
      <c r="Z64" s="102"/>
      <c r="AA64" s="102"/>
      <c r="AB64" s="102"/>
      <c r="AC64" s="102"/>
      <c r="AD64" s="102"/>
      <c r="AE64" s="102"/>
      <c r="AF64" s="102"/>
    </row>
    <row r="65" spans="1:32" s="148" customFormat="1" ht="12" x14ac:dyDescent="0.2">
      <c r="A65" s="146"/>
      <c r="B65" s="147"/>
      <c r="C65" s="147"/>
      <c r="D65" s="147"/>
      <c r="E65" s="147"/>
      <c r="F65" s="147"/>
      <c r="G65" s="147"/>
      <c r="H65" s="147"/>
      <c r="I65" s="147"/>
      <c r="J65" s="147"/>
      <c r="K65" s="147"/>
      <c r="L65" s="147"/>
      <c r="M65" s="147"/>
      <c r="N65" s="147"/>
      <c r="O65" s="147"/>
      <c r="P65" s="147"/>
      <c r="Q65" s="147"/>
      <c r="R65" s="147"/>
      <c r="S65" s="147"/>
      <c r="T65" s="147"/>
      <c r="U65" s="147"/>
      <c r="V65" s="101"/>
      <c r="W65" s="101"/>
      <c r="X65" s="101"/>
      <c r="Y65" s="101"/>
      <c r="Z65" s="102"/>
      <c r="AA65" s="102"/>
      <c r="AB65" s="102"/>
      <c r="AC65" s="102"/>
      <c r="AD65" s="102"/>
      <c r="AE65" s="102"/>
      <c r="AF65" s="102"/>
    </row>
    <row r="66" spans="1:32" s="148" customFormat="1" ht="12" x14ac:dyDescent="0.2">
      <c r="A66" s="146"/>
      <c r="B66" s="147"/>
      <c r="C66" s="147"/>
      <c r="D66" s="147"/>
      <c r="E66" s="147"/>
      <c r="F66" s="147"/>
      <c r="G66" s="147"/>
      <c r="H66" s="147"/>
      <c r="I66" s="147"/>
      <c r="J66" s="147"/>
      <c r="K66" s="147"/>
      <c r="L66" s="147"/>
      <c r="M66" s="147"/>
      <c r="N66" s="147"/>
      <c r="O66" s="147"/>
      <c r="P66" s="147"/>
      <c r="Q66" s="147"/>
      <c r="R66" s="147"/>
      <c r="S66" s="147"/>
      <c r="T66" s="147"/>
      <c r="U66" s="147"/>
      <c r="V66" s="101"/>
      <c r="W66" s="101"/>
      <c r="X66" s="101"/>
      <c r="Y66" s="101"/>
      <c r="Z66" s="102"/>
      <c r="AA66" s="102"/>
      <c r="AB66" s="102"/>
      <c r="AC66" s="102"/>
      <c r="AD66" s="102"/>
      <c r="AE66" s="102"/>
      <c r="AF66" s="102"/>
    </row>
    <row r="67" spans="1:32" s="148" customFormat="1" ht="12" x14ac:dyDescent="0.2">
      <c r="A67" s="146"/>
      <c r="B67" s="147"/>
      <c r="C67" s="147"/>
      <c r="D67" s="147"/>
      <c r="E67" s="147"/>
      <c r="F67" s="147"/>
      <c r="G67" s="147"/>
      <c r="H67" s="147"/>
      <c r="I67" s="147"/>
      <c r="J67" s="147"/>
      <c r="K67" s="147"/>
      <c r="L67" s="147"/>
      <c r="M67" s="147"/>
      <c r="N67" s="147"/>
      <c r="O67" s="147"/>
      <c r="P67" s="147"/>
      <c r="Q67" s="147"/>
      <c r="R67" s="147"/>
      <c r="S67" s="147"/>
      <c r="T67" s="147"/>
      <c r="U67" s="147"/>
      <c r="V67" s="101"/>
      <c r="W67" s="101"/>
      <c r="X67" s="101"/>
      <c r="Y67" s="101"/>
      <c r="Z67" s="102"/>
      <c r="AA67" s="102"/>
      <c r="AB67" s="102"/>
      <c r="AC67" s="102"/>
      <c r="AD67" s="102"/>
      <c r="AE67" s="102"/>
      <c r="AF67" s="102"/>
    </row>
    <row r="68" spans="1:32" s="148" customFormat="1" ht="12" x14ac:dyDescent="0.2">
      <c r="A68" s="146"/>
      <c r="B68" s="147"/>
      <c r="C68" s="147"/>
      <c r="D68" s="147"/>
      <c r="E68" s="147"/>
      <c r="F68" s="147"/>
      <c r="G68" s="147"/>
      <c r="H68" s="147"/>
      <c r="I68" s="147"/>
      <c r="J68" s="147"/>
      <c r="K68" s="147"/>
      <c r="L68" s="147"/>
      <c r="M68" s="147"/>
      <c r="N68" s="147"/>
      <c r="O68" s="147"/>
      <c r="P68" s="147"/>
      <c r="Q68" s="147"/>
      <c r="R68" s="147"/>
      <c r="S68" s="147"/>
      <c r="T68" s="147"/>
      <c r="U68" s="147"/>
      <c r="V68" s="101"/>
      <c r="W68" s="101"/>
      <c r="X68" s="101"/>
      <c r="Y68" s="101"/>
      <c r="Z68" s="102"/>
      <c r="AA68" s="102"/>
      <c r="AB68" s="102"/>
      <c r="AC68" s="102"/>
      <c r="AD68" s="102"/>
      <c r="AE68" s="102"/>
      <c r="AF68" s="102"/>
    </row>
    <row r="69" spans="1:32" s="148" customFormat="1" ht="12" x14ac:dyDescent="0.2">
      <c r="A69" s="146"/>
      <c r="B69" s="147"/>
      <c r="C69" s="147"/>
      <c r="D69" s="147"/>
      <c r="E69" s="147"/>
      <c r="F69" s="147"/>
      <c r="G69" s="147"/>
      <c r="H69" s="147"/>
      <c r="I69" s="147"/>
      <c r="J69" s="147"/>
      <c r="K69" s="147"/>
      <c r="L69" s="147"/>
      <c r="M69" s="147"/>
      <c r="N69" s="147"/>
      <c r="O69" s="147"/>
      <c r="P69" s="147"/>
      <c r="Q69" s="147"/>
      <c r="R69" s="147"/>
      <c r="S69" s="147"/>
      <c r="T69" s="147"/>
      <c r="U69" s="147"/>
      <c r="V69" s="101"/>
      <c r="W69" s="101"/>
      <c r="X69" s="101"/>
      <c r="Y69" s="101"/>
      <c r="Z69" s="102"/>
      <c r="AA69" s="102"/>
      <c r="AB69" s="102"/>
      <c r="AC69" s="102"/>
      <c r="AD69" s="102"/>
      <c r="AE69" s="102"/>
      <c r="AF69" s="102"/>
    </row>
    <row r="70" spans="1:32" s="148" customFormat="1" ht="12" x14ac:dyDescent="0.2">
      <c r="A70" s="146"/>
      <c r="B70" s="147"/>
      <c r="C70" s="147"/>
      <c r="D70" s="147"/>
      <c r="E70" s="147"/>
      <c r="F70" s="147"/>
      <c r="G70" s="147"/>
      <c r="H70" s="147"/>
      <c r="I70" s="147"/>
      <c r="J70" s="147"/>
      <c r="K70" s="147"/>
      <c r="L70" s="147"/>
      <c r="M70" s="147"/>
      <c r="N70" s="147"/>
      <c r="O70" s="147"/>
      <c r="P70" s="147"/>
      <c r="Q70" s="147"/>
      <c r="R70" s="147"/>
      <c r="S70" s="147"/>
      <c r="T70" s="147"/>
      <c r="U70" s="147"/>
      <c r="V70" s="101"/>
      <c r="W70" s="101"/>
      <c r="X70" s="101"/>
      <c r="Y70" s="101"/>
      <c r="Z70" s="102"/>
      <c r="AA70" s="102"/>
      <c r="AB70" s="102"/>
      <c r="AC70" s="102"/>
      <c r="AD70" s="102"/>
      <c r="AE70" s="102"/>
      <c r="AF70" s="102"/>
    </row>
    <row r="71" spans="1:32" s="148" customFormat="1" ht="12" x14ac:dyDescent="0.2">
      <c r="A71" s="146"/>
      <c r="B71" s="147"/>
      <c r="C71" s="147"/>
      <c r="D71" s="147"/>
      <c r="E71" s="147"/>
      <c r="F71" s="147"/>
      <c r="G71" s="147"/>
      <c r="H71" s="147"/>
      <c r="I71" s="147"/>
      <c r="J71" s="147"/>
      <c r="K71" s="147"/>
      <c r="L71" s="147"/>
      <c r="M71" s="147"/>
      <c r="N71" s="147"/>
      <c r="O71" s="147"/>
      <c r="P71" s="147"/>
      <c r="Q71" s="147"/>
      <c r="R71" s="147"/>
      <c r="S71" s="147"/>
      <c r="T71" s="147"/>
      <c r="U71" s="147"/>
      <c r="V71" s="101"/>
      <c r="W71" s="101"/>
      <c r="X71" s="101"/>
      <c r="Y71" s="101"/>
      <c r="Z71" s="102"/>
      <c r="AA71" s="102"/>
      <c r="AB71" s="102"/>
      <c r="AC71" s="102"/>
      <c r="AD71" s="102"/>
      <c r="AE71" s="102"/>
      <c r="AF71" s="102"/>
    </row>
    <row r="72" spans="1:32" s="148" customFormat="1" ht="12" x14ac:dyDescent="0.2">
      <c r="A72" s="146"/>
      <c r="B72" s="147"/>
      <c r="C72" s="147"/>
      <c r="D72" s="147"/>
      <c r="E72" s="147"/>
      <c r="F72" s="147"/>
      <c r="G72" s="147"/>
      <c r="H72" s="147"/>
      <c r="I72" s="147"/>
      <c r="J72" s="147"/>
      <c r="K72" s="147"/>
      <c r="L72" s="147"/>
      <c r="M72" s="147"/>
      <c r="N72" s="147"/>
      <c r="O72" s="147"/>
      <c r="P72" s="147"/>
      <c r="Q72" s="147"/>
      <c r="R72" s="147"/>
      <c r="S72" s="147"/>
      <c r="T72" s="147"/>
      <c r="U72" s="147"/>
      <c r="V72" s="101"/>
      <c r="W72" s="101"/>
      <c r="X72" s="101"/>
      <c r="Y72" s="101"/>
      <c r="Z72" s="102"/>
      <c r="AA72" s="102"/>
      <c r="AB72" s="102"/>
      <c r="AC72" s="102"/>
      <c r="AD72" s="102"/>
      <c r="AE72" s="102"/>
      <c r="AF72" s="102"/>
    </row>
    <row r="73" spans="1:32" s="148" customFormat="1" ht="12" x14ac:dyDescent="0.2">
      <c r="A73" s="146"/>
      <c r="B73" s="147"/>
      <c r="C73" s="147"/>
      <c r="D73" s="147"/>
      <c r="E73" s="147"/>
      <c r="F73" s="147"/>
      <c r="G73" s="147"/>
      <c r="H73" s="147"/>
      <c r="I73" s="147"/>
      <c r="J73" s="147"/>
      <c r="K73" s="147"/>
      <c r="L73" s="147"/>
      <c r="M73" s="147"/>
      <c r="N73" s="147"/>
      <c r="O73" s="147"/>
      <c r="P73" s="147"/>
      <c r="Q73" s="147"/>
      <c r="R73" s="147"/>
      <c r="S73" s="147"/>
      <c r="T73" s="147"/>
      <c r="U73" s="147"/>
      <c r="V73" s="101"/>
      <c r="W73" s="101"/>
      <c r="X73" s="101"/>
      <c r="Y73" s="101"/>
      <c r="Z73" s="102"/>
      <c r="AA73" s="102"/>
      <c r="AB73" s="102"/>
      <c r="AC73" s="102"/>
      <c r="AD73" s="102"/>
      <c r="AE73" s="102"/>
      <c r="AF73" s="102"/>
    </row>
    <row r="74" spans="1:32" s="148" customFormat="1" ht="12" x14ac:dyDescent="0.2">
      <c r="A74" s="146"/>
      <c r="B74" s="147"/>
      <c r="C74" s="147"/>
      <c r="D74" s="147"/>
      <c r="E74" s="147"/>
      <c r="F74" s="147"/>
      <c r="G74" s="147"/>
      <c r="H74" s="147"/>
      <c r="I74" s="147"/>
      <c r="J74" s="147"/>
      <c r="K74" s="147"/>
      <c r="L74" s="147"/>
      <c r="M74" s="147"/>
      <c r="N74" s="147"/>
      <c r="O74" s="147"/>
      <c r="P74" s="147"/>
      <c r="Q74" s="147"/>
      <c r="R74" s="147"/>
      <c r="S74" s="147"/>
      <c r="T74" s="147"/>
      <c r="U74" s="147"/>
      <c r="V74" s="101"/>
      <c r="W74" s="101"/>
      <c r="X74" s="101"/>
      <c r="Y74" s="101"/>
      <c r="Z74" s="102"/>
      <c r="AA74" s="102"/>
      <c r="AB74" s="102"/>
      <c r="AC74" s="102"/>
      <c r="AD74" s="102"/>
      <c r="AE74" s="102"/>
      <c r="AF74" s="102"/>
    </row>
    <row r="75" spans="1:32" s="148" customFormat="1" ht="12" x14ac:dyDescent="0.2">
      <c r="A75" s="146"/>
      <c r="B75" s="147"/>
      <c r="C75" s="147"/>
      <c r="D75" s="147"/>
      <c r="E75" s="147"/>
      <c r="F75" s="147"/>
      <c r="G75" s="147"/>
      <c r="H75" s="147"/>
      <c r="I75" s="147"/>
      <c r="J75" s="147"/>
      <c r="K75" s="147"/>
      <c r="L75" s="147"/>
      <c r="M75" s="147"/>
      <c r="N75" s="147"/>
      <c r="O75" s="147"/>
      <c r="P75" s="147"/>
      <c r="Q75" s="147"/>
      <c r="R75" s="147"/>
      <c r="S75" s="147"/>
      <c r="T75" s="147"/>
      <c r="U75" s="147"/>
      <c r="V75" s="101"/>
      <c r="W75" s="101"/>
      <c r="X75" s="101"/>
      <c r="Y75" s="101"/>
      <c r="Z75" s="102"/>
      <c r="AA75" s="102"/>
      <c r="AB75" s="102"/>
      <c r="AC75" s="102"/>
      <c r="AD75" s="102"/>
      <c r="AE75" s="102"/>
      <c r="AF75" s="102"/>
    </row>
    <row r="76" spans="1:32" s="148" customFormat="1" ht="12" x14ac:dyDescent="0.2">
      <c r="A76" s="146"/>
      <c r="B76" s="147"/>
      <c r="C76" s="147"/>
      <c r="D76" s="147"/>
      <c r="E76" s="147"/>
      <c r="F76" s="147"/>
      <c r="G76" s="147"/>
      <c r="H76" s="147"/>
      <c r="I76" s="147"/>
      <c r="J76" s="147"/>
      <c r="K76" s="147"/>
      <c r="L76" s="147"/>
      <c r="M76" s="147"/>
      <c r="N76" s="147"/>
      <c r="O76" s="147"/>
      <c r="P76" s="147"/>
      <c r="Q76" s="147"/>
      <c r="R76" s="147"/>
      <c r="S76" s="147"/>
      <c r="T76" s="147"/>
      <c r="U76" s="147"/>
      <c r="V76" s="101"/>
      <c r="W76" s="101"/>
      <c r="X76" s="101"/>
      <c r="Y76" s="101"/>
      <c r="Z76" s="102"/>
      <c r="AA76" s="102"/>
      <c r="AB76" s="102"/>
      <c r="AC76" s="102"/>
      <c r="AD76" s="102"/>
      <c r="AE76" s="102"/>
      <c r="AF76" s="102"/>
    </row>
    <row r="77" spans="1:32" s="148" customFormat="1" ht="12" x14ac:dyDescent="0.2">
      <c r="A77" s="146"/>
      <c r="B77" s="147"/>
      <c r="C77" s="147"/>
      <c r="D77" s="147"/>
      <c r="E77" s="147"/>
      <c r="F77" s="147"/>
      <c r="G77" s="147"/>
      <c r="H77" s="147"/>
      <c r="I77" s="147"/>
      <c r="J77" s="147"/>
      <c r="K77" s="147"/>
      <c r="L77" s="147"/>
      <c r="M77" s="147"/>
      <c r="N77" s="147"/>
      <c r="O77" s="147"/>
      <c r="P77" s="147"/>
      <c r="Q77" s="147"/>
      <c r="R77" s="147"/>
      <c r="S77" s="147"/>
      <c r="T77" s="147"/>
      <c r="U77" s="147"/>
      <c r="V77" s="101"/>
      <c r="W77" s="101"/>
      <c r="X77" s="101"/>
      <c r="Y77" s="101"/>
      <c r="Z77" s="102"/>
      <c r="AA77" s="102"/>
      <c r="AB77" s="102"/>
      <c r="AC77" s="102"/>
      <c r="AD77" s="102"/>
      <c r="AE77" s="102"/>
      <c r="AF77" s="102"/>
    </row>
    <row r="78" spans="1:32" s="148" customFormat="1" ht="12" x14ac:dyDescent="0.2">
      <c r="A78" s="146"/>
      <c r="B78" s="147"/>
      <c r="C78" s="147"/>
      <c r="D78" s="147"/>
      <c r="E78" s="147"/>
      <c r="F78" s="147"/>
      <c r="G78" s="147"/>
      <c r="H78" s="147"/>
      <c r="I78" s="147"/>
      <c r="J78" s="147"/>
      <c r="K78" s="147"/>
      <c r="L78" s="147"/>
      <c r="M78" s="147"/>
      <c r="N78" s="147"/>
      <c r="O78" s="147"/>
      <c r="P78" s="147"/>
      <c r="Q78" s="147"/>
      <c r="R78" s="147"/>
      <c r="S78" s="147"/>
      <c r="T78" s="147"/>
      <c r="U78" s="147"/>
      <c r="V78" s="101"/>
      <c r="W78" s="101"/>
      <c r="X78" s="101"/>
      <c r="Y78" s="101"/>
      <c r="Z78" s="102"/>
      <c r="AA78" s="102"/>
      <c r="AB78" s="102"/>
      <c r="AC78" s="102"/>
      <c r="AD78" s="102"/>
      <c r="AE78" s="102"/>
      <c r="AF78" s="102"/>
    </row>
    <row r="79" spans="1:32" s="148" customFormat="1" ht="12" x14ac:dyDescent="0.2">
      <c r="A79" s="146"/>
      <c r="B79" s="147"/>
      <c r="C79" s="147"/>
      <c r="D79" s="147"/>
      <c r="E79" s="147"/>
      <c r="F79" s="147"/>
      <c r="G79" s="147"/>
      <c r="H79" s="147"/>
      <c r="I79" s="147"/>
      <c r="J79" s="147"/>
      <c r="K79" s="147"/>
      <c r="L79" s="147"/>
      <c r="M79" s="147"/>
      <c r="N79" s="147"/>
      <c r="O79" s="147"/>
      <c r="P79" s="147"/>
      <c r="Q79" s="147"/>
      <c r="R79" s="147"/>
      <c r="S79" s="147"/>
      <c r="T79" s="147"/>
      <c r="U79" s="147"/>
      <c r="V79" s="101"/>
      <c r="W79" s="101"/>
      <c r="X79" s="101"/>
      <c r="Y79" s="101"/>
      <c r="Z79" s="102"/>
      <c r="AA79" s="102"/>
      <c r="AB79" s="102"/>
      <c r="AC79" s="102"/>
      <c r="AD79" s="102"/>
      <c r="AE79" s="102"/>
      <c r="AF79" s="102"/>
    </row>
    <row r="80" spans="1:32" s="148" customFormat="1" ht="12" x14ac:dyDescent="0.2">
      <c r="A80" s="146"/>
      <c r="B80" s="147"/>
      <c r="C80" s="147"/>
      <c r="D80" s="147"/>
      <c r="E80" s="147"/>
      <c r="F80" s="147"/>
      <c r="G80" s="147"/>
      <c r="H80" s="147"/>
      <c r="I80" s="147"/>
      <c r="J80" s="147"/>
      <c r="K80" s="147"/>
      <c r="L80" s="147"/>
      <c r="M80" s="147"/>
      <c r="N80" s="147"/>
      <c r="O80" s="147"/>
      <c r="P80" s="147"/>
      <c r="Q80" s="147"/>
      <c r="R80" s="147"/>
      <c r="S80" s="147"/>
      <c r="T80" s="147"/>
      <c r="U80" s="147"/>
      <c r="V80" s="101"/>
      <c r="W80" s="101"/>
      <c r="X80" s="101"/>
      <c r="Y80" s="101"/>
      <c r="Z80" s="102"/>
      <c r="AA80" s="102"/>
      <c r="AB80" s="102"/>
      <c r="AC80" s="102"/>
      <c r="AD80" s="102"/>
      <c r="AE80" s="102"/>
      <c r="AF80" s="102"/>
    </row>
    <row r="81" spans="1:32" s="148" customFormat="1" ht="12" x14ac:dyDescent="0.2">
      <c r="A81" s="146"/>
      <c r="B81" s="147"/>
      <c r="C81" s="147"/>
      <c r="D81" s="147"/>
      <c r="E81" s="147"/>
      <c r="F81" s="147"/>
      <c r="G81" s="147"/>
      <c r="H81" s="147"/>
      <c r="I81" s="147"/>
      <c r="J81" s="147"/>
      <c r="K81" s="147"/>
      <c r="L81" s="147"/>
      <c r="M81" s="147"/>
      <c r="N81" s="147"/>
      <c r="O81" s="147"/>
      <c r="P81" s="147"/>
      <c r="Q81" s="147"/>
      <c r="R81" s="147"/>
      <c r="S81" s="147"/>
      <c r="T81" s="147"/>
      <c r="U81" s="147"/>
      <c r="V81" s="101"/>
      <c r="W81" s="101"/>
      <c r="X81" s="101"/>
      <c r="Y81" s="101"/>
      <c r="Z81" s="102"/>
      <c r="AA81" s="102"/>
      <c r="AB81" s="102"/>
      <c r="AC81" s="102"/>
      <c r="AD81" s="102"/>
      <c r="AE81" s="102"/>
      <c r="AF81" s="102"/>
    </row>
    <row r="82" spans="1:32" s="148" customFormat="1" ht="12" x14ac:dyDescent="0.2">
      <c r="A82" s="146"/>
      <c r="B82" s="147"/>
      <c r="C82" s="147"/>
      <c r="D82" s="147"/>
      <c r="E82" s="147"/>
      <c r="F82" s="147"/>
      <c r="G82" s="147"/>
      <c r="H82" s="147"/>
      <c r="I82" s="147"/>
      <c r="J82" s="147"/>
      <c r="K82" s="147"/>
      <c r="L82" s="147"/>
      <c r="M82" s="147"/>
      <c r="N82" s="147"/>
      <c r="O82" s="147"/>
      <c r="P82" s="147"/>
      <c r="Q82" s="147"/>
      <c r="R82" s="147"/>
      <c r="S82" s="147"/>
      <c r="T82" s="147"/>
      <c r="U82" s="147"/>
      <c r="V82" s="101"/>
      <c r="W82" s="101"/>
      <c r="X82" s="101"/>
      <c r="Y82" s="101"/>
      <c r="Z82" s="102"/>
      <c r="AA82" s="102"/>
      <c r="AB82" s="102"/>
      <c r="AC82" s="102"/>
      <c r="AD82" s="102"/>
      <c r="AE82" s="102"/>
      <c r="AF82" s="102"/>
    </row>
    <row r="83" spans="1:32" s="150" customFormat="1" ht="12" x14ac:dyDescent="0.2">
      <c r="A83" s="149"/>
      <c r="B83" s="147"/>
      <c r="C83" s="147"/>
      <c r="D83" s="147"/>
      <c r="E83" s="147"/>
      <c r="F83" s="147"/>
      <c r="G83" s="147"/>
      <c r="H83" s="147"/>
      <c r="I83" s="147"/>
      <c r="J83" s="147"/>
      <c r="K83" s="147"/>
      <c r="L83" s="147"/>
      <c r="M83" s="147"/>
      <c r="N83" s="147"/>
      <c r="O83" s="147"/>
      <c r="P83" s="147"/>
      <c r="Q83" s="147"/>
      <c r="R83" s="147"/>
      <c r="S83" s="147"/>
      <c r="T83" s="147"/>
      <c r="U83" s="147"/>
      <c r="V83" s="101"/>
      <c r="W83" s="101"/>
      <c r="X83" s="101"/>
      <c r="Y83" s="101"/>
      <c r="Z83" s="102"/>
      <c r="AA83" s="102"/>
      <c r="AB83" s="102"/>
      <c r="AC83" s="102"/>
      <c r="AD83" s="102"/>
      <c r="AE83" s="102"/>
      <c r="AF83" s="102"/>
    </row>
    <row r="84" spans="1:32" s="150" customFormat="1" ht="12" x14ac:dyDescent="0.2">
      <c r="A84" s="149"/>
      <c r="B84" s="147"/>
      <c r="C84" s="147"/>
      <c r="D84" s="147"/>
      <c r="E84" s="147"/>
      <c r="F84" s="147"/>
      <c r="G84" s="147"/>
      <c r="H84" s="147"/>
      <c r="I84" s="147"/>
      <c r="J84" s="147"/>
      <c r="K84" s="147"/>
      <c r="L84" s="147"/>
      <c r="M84" s="147"/>
      <c r="N84" s="147"/>
      <c r="O84" s="147"/>
      <c r="P84" s="147"/>
      <c r="Q84" s="147"/>
      <c r="R84" s="147"/>
      <c r="S84" s="147"/>
      <c r="T84" s="147"/>
      <c r="U84" s="147"/>
      <c r="V84" s="101"/>
      <c r="W84" s="101"/>
      <c r="X84" s="101"/>
      <c r="Y84" s="101"/>
      <c r="Z84" s="102"/>
      <c r="AA84" s="102"/>
      <c r="AB84" s="102"/>
      <c r="AC84" s="102"/>
      <c r="AD84" s="102"/>
      <c r="AE84" s="102"/>
      <c r="AF84" s="102"/>
    </row>
    <row r="85" spans="1:32" s="150" customFormat="1" ht="12" x14ac:dyDescent="0.2">
      <c r="A85" s="149"/>
      <c r="B85" s="147"/>
      <c r="C85" s="147"/>
      <c r="D85" s="147"/>
      <c r="E85" s="147"/>
      <c r="F85" s="147"/>
      <c r="G85" s="147"/>
      <c r="H85" s="147"/>
      <c r="I85" s="147"/>
      <c r="J85" s="147"/>
      <c r="K85" s="147"/>
      <c r="L85" s="147"/>
      <c r="M85" s="147"/>
      <c r="N85" s="147"/>
      <c r="O85" s="147"/>
      <c r="P85" s="147"/>
      <c r="Q85" s="147"/>
      <c r="R85" s="147"/>
      <c r="S85" s="147"/>
      <c r="T85" s="147"/>
      <c r="U85" s="147"/>
      <c r="V85" s="101"/>
      <c r="W85" s="101"/>
      <c r="X85" s="101"/>
      <c r="Y85" s="101"/>
      <c r="Z85" s="102"/>
      <c r="AA85" s="102"/>
      <c r="AB85" s="102"/>
      <c r="AC85" s="102"/>
      <c r="AD85" s="102"/>
      <c r="AE85" s="102"/>
      <c r="AF85" s="102"/>
    </row>
    <row r="86" spans="1:32" s="150" customFormat="1" ht="12" x14ac:dyDescent="0.2">
      <c r="A86" s="149"/>
      <c r="B86" s="147"/>
      <c r="C86" s="147"/>
      <c r="D86" s="147"/>
      <c r="E86" s="147"/>
      <c r="F86" s="147"/>
      <c r="G86" s="147"/>
      <c r="H86" s="147"/>
      <c r="I86" s="147"/>
      <c r="J86" s="147"/>
      <c r="K86" s="147"/>
      <c r="L86" s="147"/>
      <c r="M86" s="147"/>
      <c r="N86" s="147"/>
      <c r="O86" s="147"/>
      <c r="P86" s="147"/>
      <c r="Q86" s="147"/>
      <c r="R86" s="147"/>
      <c r="S86" s="147"/>
      <c r="T86" s="147"/>
      <c r="U86" s="147"/>
      <c r="V86" s="101"/>
      <c r="W86" s="101"/>
      <c r="X86" s="101"/>
      <c r="Y86" s="101"/>
      <c r="Z86" s="102"/>
      <c r="AA86" s="102"/>
      <c r="AB86" s="102"/>
      <c r="AC86" s="102"/>
      <c r="AD86" s="102"/>
      <c r="AE86" s="102"/>
      <c r="AF86" s="102"/>
    </row>
    <row r="87" spans="1:32" s="150" customFormat="1" ht="12" x14ac:dyDescent="0.2">
      <c r="A87" s="149"/>
      <c r="B87" s="147"/>
      <c r="C87" s="147"/>
      <c r="D87" s="147"/>
      <c r="E87" s="147"/>
      <c r="F87" s="147"/>
      <c r="G87" s="147"/>
      <c r="H87" s="147"/>
      <c r="I87" s="147"/>
      <c r="J87" s="147"/>
      <c r="K87" s="147"/>
      <c r="L87" s="147"/>
      <c r="M87" s="147"/>
      <c r="N87" s="147"/>
      <c r="O87" s="147"/>
      <c r="P87" s="147"/>
      <c r="Q87" s="147"/>
      <c r="R87" s="147"/>
      <c r="S87" s="147"/>
      <c r="T87" s="147"/>
      <c r="U87" s="147"/>
      <c r="V87" s="101"/>
      <c r="W87" s="101"/>
      <c r="X87" s="101"/>
      <c r="Y87" s="101"/>
      <c r="Z87" s="102"/>
      <c r="AA87" s="102"/>
      <c r="AB87" s="102"/>
      <c r="AC87" s="102"/>
      <c r="AD87" s="102"/>
      <c r="AE87" s="102"/>
      <c r="AF87" s="102"/>
    </row>
    <row r="88" spans="1:32" s="150" customFormat="1" ht="12" x14ac:dyDescent="0.2">
      <c r="A88" s="149"/>
      <c r="B88" s="147"/>
      <c r="C88" s="147"/>
      <c r="D88" s="147"/>
      <c r="E88" s="147"/>
      <c r="F88" s="147"/>
      <c r="G88" s="147"/>
      <c r="H88" s="147"/>
      <c r="I88" s="147"/>
      <c r="J88" s="147"/>
      <c r="K88" s="147"/>
      <c r="L88" s="147"/>
      <c r="M88" s="147"/>
      <c r="N88" s="147"/>
      <c r="O88" s="147"/>
      <c r="P88" s="147"/>
      <c r="Q88" s="147"/>
      <c r="R88" s="147"/>
      <c r="S88" s="147"/>
      <c r="T88" s="147"/>
      <c r="U88" s="147"/>
      <c r="V88" s="101"/>
      <c r="W88" s="101"/>
      <c r="X88" s="101"/>
      <c r="Y88" s="101"/>
      <c r="Z88" s="102"/>
      <c r="AA88" s="102"/>
      <c r="AB88" s="102"/>
      <c r="AC88" s="102"/>
      <c r="AD88" s="102"/>
      <c r="AE88" s="102"/>
      <c r="AF88" s="102"/>
    </row>
    <row r="89" spans="1:32" s="150" customFormat="1" ht="12" x14ac:dyDescent="0.2">
      <c r="A89" s="149"/>
      <c r="B89" s="147"/>
      <c r="C89" s="147"/>
      <c r="D89" s="147"/>
      <c r="E89" s="147"/>
      <c r="F89" s="147"/>
      <c r="G89" s="147"/>
      <c r="H89" s="147"/>
      <c r="I89" s="147"/>
      <c r="J89" s="147"/>
      <c r="K89" s="147"/>
      <c r="L89" s="147"/>
      <c r="M89" s="147"/>
      <c r="N89" s="147"/>
      <c r="O89" s="147"/>
      <c r="P89" s="147"/>
      <c r="Q89" s="147"/>
      <c r="R89" s="147"/>
      <c r="S89" s="147"/>
      <c r="T89" s="147"/>
      <c r="U89" s="147"/>
      <c r="V89" s="101"/>
      <c r="W89" s="101"/>
      <c r="X89" s="101"/>
      <c r="Y89" s="101"/>
      <c r="Z89" s="102"/>
      <c r="AA89" s="102"/>
      <c r="AB89" s="102"/>
      <c r="AC89" s="102"/>
      <c r="AD89" s="102"/>
      <c r="AE89" s="102"/>
      <c r="AF89" s="102"/>
    </row>
    <row r="90" spans="1:32" s="150" customFormat="1" ht="12" x14ac:dyDescent="0.2">
      <c r="A90" s="149"/>
      <c r="B90" s="147"/>
      <c r="C90" s="147"/>
      <c r="D90" s="147"/>
      <c r="E90" s="147"/>
      <c r="F90" s="147"/>
      <c r="G90" s="147"/>
      <c r="H90" s="147"/>
      <c r="I90" s="147"/>
      <c r="J90" s="147"/>
      <c r="K90" s="147"/>
      <c r="L90" s="147"/>
      <c r="M90" s="147"/>
      <c r="N90" s="147"/>
      <c r="O90" s="147"/>
      <c r="P90" s="147"/>
      <c r="Q90" s="147"/>
      <c r="R90" s="147"/>
      <c r="S90" s="147"/>
      <c r="T90" s="147"/>
      <c r="U90" s="147"/>
      <c r="V90" s="101"/>
      <c r="W90" s="101"/>
      <c r="X90" s="101"/>
      <c r="Y90" s="101"/>
      <c r="Z90" s="102"/>
      <c r="AA90" s="102"/>
      <c r="AB90" s="102"/>
      <c r="AC90" s="102"/>
      <c r="AD90" s="102"/>
      <c r="AE90" s="102"/>
      <c r="AF90" s="102"/>
    </row>
    <row r="91" spans="1:32" s="150" customFormat="1" ht="12" x14ac:dyDescent="0.2">
      <c r="A91" s="149"/>
      <c r="B91" s="147"/>
      <c r="C91" s="147"/>
      <c r="D91" s="147"/>
      <c r="E91" s="147"/>
      <c r="F91" s="147"/>
      <c r="G91" s="147"/>
      <c r="H91" s="147"/>
      <c r="I91" s="147"/>
      <c r="J91" s="147"/>
      <c r="K91" s="147"/>
      <c r="L91" s="147"/>
      <c r="M91" s="147"/>
      <c r="N91" s="147"/>
      <c r="O91" s="147"/>
      <c r="P91" s="147"/>
      <c r="Q91" s="147"/>
      <c r="R91" s="147"/>
      <c r="S91" s="147"/>
      <c r="T91" s="147"/>
      <c r="U91" s="147"/>
      <c r="V91" s="101"/>
      <c r="W91" s="101"/>
      <c r="X91" s="101"/>
      <c r="Y91" s="101"/>
      <c r="Z91" s="102"/>
      <c r="AA91" s="102"/>
      <c r="AB91" s="102"/>
      <c r="AC91" s="102"/>
      <c r="AD91" s="102"/>
      <c r="AE91" s="102"/>
      <c r="AF91" s="102"/>
    </row>
    <row r="92" spans="1:32" s="150" customFormat="1" ht="12" x14ac:dyDescent="0.2">
      <c r="A92" s="149"/>
      <c r="B92" s="147"/>
      <c r="C92" s="147"/>
      <c r="D92" s="147"/>
      <c r="E92" s="147"/>
      <c r="F92" s="147"/>
      <c r="G92" s="147"/>
      <c r="H92" s="147"/>
      <c r="I92" s="147"/>
      <c r="J92" s="147"/>
      <c r="K92" s="147"/>
      <c r="L92" s="147"/>
      <c r="M92" s="147"/>
      <c r="N92" s="147"/>
      <c r="O92" s="147"/>
      <c r="P92" s="147"/>
      <c r="Q92" s="147"/>
      <c r="R92" s="147"/>
      <c r="S92" s="147"/>
      <c r="T92" s="147"/>
      <c r="U92" s="147"/>
      <c r="V92" s="101"/>
      <c r="W92" s="101"/>
      <c r="X92" s="101"/>
      <c r="Y92" s="101"/>
      <c r="Z92" s="102"/>
      <c r="AA92" s="102"/>
      <c r="AB92" s="102"/>
      <c r="AC92" s="102"/>
      <c r="AD92" s="102"/>
      <c r="AE92" s="102"/>
      <c r="AF92" s="102"/>
    </row>
    <row r="93" spans="1:32" s="150" customFormat="1" ht="12" x14ac:dyDescent="0.2">
      <c r="A93" s="149"/>
      <c r="B93" s="147"/>
      <c r="C93" s="147"/>
      <c r="D93" s="147"/>
      <c r="E93" s="147"/>
      <c r="F93" s="147"/>
      <c r="G93" s="147"/>
      <c r="H93" s="147"/>
      <c r="I93" s="147"/>
      <c r="J93" s="147"/>
      <c r="K93" s="147"/>
      <c r="L93" s="147"/>
      <c r="M93" s="147"/>
      <c r="N93" s="147"/>
      <c r="O93" s="147"/>
      <c r="P93" s="147"/>
      <c r="Q93" s="147"/>
      <c r="R93" s="147"/>
      <c r="S93" s="147"/>
      <c r="T93" s="147"/>
      <c r="U93" s="147"/>
      <c r="V93" s="101"/>
      <c r="W93" s="101"/>
      <c r="X93" s="101"/>
      <c r="Y93" s="101"/>
      <c r="Z93" s="102"/>
      <c r="AA93" s="102"/>
      <c r="AB93" s="102"/>
      <c r="AC93" s="102"/>
      <c r="AD93" s="102"/>
      <c r="AE93" s="102"/>
      <c r="AF93" s="102"/>
    </row>
    <row r="94" spans="1:32" s="150" customFormat="1" ht="12" x14ac:dyDescent="0.2">
      <c r="A94" s="149"/>
      <c r="B94" s="147"/>
      <c r="C94" s="147"/>
      <c r="D94" s="147"/>
      <c r="E94" s="147"/>
      <c r="F94" s="147"/>
      <c r="G94" s="147"/>
      <c r="H94" s="147"/>
      <c r="I94" s="147"/>
      <c r="J94" s="147"/>
      <c r="K94" s="147"/>
      <c r="L94" s="147"/>
      <c r="M94" s="147"/>
      <c r="N94" s="147"/>
      <c r="O94" s="147"/>
      <c r="P94" s="147"/>
      <c r="Q94" s="147"/>
      <c r="R94" s="147"/>
      <c r="S94" s="147"/>
      <c r="T94" s="147"/>
      <c r="U94" s="147"/>
      <c r="V94" s="101"/>
      <c r="W94" s="101"/>
      <c r="X94" s="101"/>
      <c r="Y94" s="101"/>
      <c r="Z94" s="102"/>
      <c r="AA94" s="102"/>
      <c r="AB94" s="102"/>
      <c r="AC94" s="102"/>
      <c r="AD94" s="102"/>
      <c r="AE94" s="102"/>
      <c r="AF94" s="102"/>
    </row>
    <row r="95" spans="1:32" s="150" customFormat="1" ht="12" x14ac:dyDescent="0.2">
      <c r="A95" s="149"/>
      <c r="B95" s="147"/>
      <c r="C95" s="147"/>
      <c r="D95" s="147"/>
      <c r="E95" s="147"/>
      <c r="F95" s="147"/>
      <c r="G95" s="147"/>
      <c r="H95" s="147"/>
      <c r="I95" s="147"/>
      <c r="J95" s="147"/>
      <c r="K95" s="147"/>
      <c r="L95" s="147"/>
      <c r="M95" s="147"/>
      <c r="N95" s="147"/>
      <c r="O95" s="147"/>
      <c r="P95" s="147"/>
      <c r="Q95" s="147"/>
      <c r="R95" s="147"/>
      <c r="S95" s="147"/>
      <c r="T95" s="147"/>
      <c r="U95" s="147"/>
      <c r="V95" s="101"/>
      <c r="W95" s="101"/>
      <c r="X95" s="101"/>
      <c r="Y95" s="101"/>
      <c r="Z95" s="102"/>
      <c r="AA95" s="102"/>
      <c r="AB95" s="102"/>
      <c r="AC95" s="102"/>
      <c r="AD95" s="102"/>
      <c r="AE95" s="102"/>
      <c r="AF95" s="102"/>
    </row>
    <row r="96" spans="1:32" s="150" customFormat="1" ht="12" x14ac:dyDescent="0.2">
      <c r="A96" s="149"/>
      <c r="B96" s="147"/>
      <c r="C96" s="147"/>
      <c r="D96" s="147"/>
      <c r="E96" s="147"/>
      <c r="F96" s="147"/>
      <c r="G96" s="147"/>
      <c r="H96" s="147"/>
      <c r="I96" s="147"/>
      <c r="J96" s="147"/>
      <c r="K96" s="147"/>
      <c r="L96" s="147"/>
      <c r="M96" s="147"/>
      <c r="N96" s="147"/>
      <c r="O96" s="147"/>
      <c r="P96" s="147"/>
      <c r="Q96" s="147"/>
      <c r="R96" s="147"/>
      <c r="S96" s="147"/>
      <c r="T96" s="147"/>
      <c r="U96" s="147"/>
      <c r="V96" s="101"/>
      <c r="W96" s="101"/>
      <c r="X96" s="101"/>
      <c r="Y96" s="101"/>
      <c r="Z96" s="102"/>
      <c r="AA96" s="102"/>
      <c r="AB96" s="102"/>
      <c r="AC96" s="102"/>
      <c r="AD96" s="102"/>
      <c r="AE96" s="102"/>
      <c r="AF96" s="102"/>
    </row>
    <row r="97" spans="1:33" s="150" customFormat="1" ht="12" x14ac:dyDescent="0.2">
      <c r="A97" s="149"/>
      <c r="B97" s="147"/>
      <c r="C97" s="147"/>
      <c r="D97" s="147"/>
      <c r="E97" s="147"/>
      <c r="F97" s="147"/>
      <c r="G97" s="147"/>
      <c r="H97" s="147"/>
      <c r="I97" s="147"/>
      <c r="J97" s="147"/>
      <c r="K97" s="147"/>
      <c r="L97" s="147"/>
      <c r="M97" s="147"/>
      <c r="N97" s="147"/>
      <c r="O97" s="147"/>
      <c r="P97" s="147"/>
      <c r="Q97" s="147"/>
      <c r="R97" s="147"/>
      <c r="S97" s="147"/>
      <c r="T97" s="147"/>
      <c r="U97" s="147"/>
      <c r="V97" s="101"/>
      <c r="W97" s="101"/>
      <c r="X97" s="101"/>
      <c r="Y97" s="101"/>
      <c r="Z97" s="102"/>
      <c r="AA97" s="102"/>
      <c r="AB97" s="102"/>
      <c r="AC97" s="102"/>
      <c r="AD97" s="102"/>
      <c r="AE97" s="102"/>
      <c r="AF97" s="102"/>
    </row>
    <row r="98" spans="1:33" s="102" customFormat="1" ht="12" x14ac:dyDescent="0.2">
      <c r="A98" s="149"/>
      <c r="B98" s="147"/>
      <c r="C98" s="147"/>
      <c r="D98" s="147"/>
      <c r="E98" s="147"/>
      <c r="F98" s="147"/>
      <c r="G98" s="147"/>
      <c r="H98" s="147"/>
      <c r="I98" s="147"/>
      <c r="J98" s="147"/>
      <c r="K98" s="147"/>
      <c r="L98" s="147"/>
      <c r="M98" s="147"/>
      <c r="N98" s="147"/>
      <c r="O98" s="147"/>
      <c r="P98" s="147"/>
      <c r="Q98" s="147"/>
      <c r="R98" s="147"/>
      <c r="S98" s="147"/>
      <c r="T98" s="147"/>
      <c r="U98" s="147"/>
    </row>
    <row r="99" spans="1:33" s="102" customFormat="1" ht="12" x14ac:dyDescent="0.2">
      <c r="A99" s="149"/>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row>
    <row r="100" spans="1:33" s="102" customFormat="1" ht="12" x14ac:dyDescent="0.2">
      <c r="A100" s="149"/>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row>
    <row r="101" spans="1:33" s="102" customFormat="1" ht="12" x14ac:dyDescent="0.2">
      <c r="A101" s="149"/>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33" s="102" customFormat="1" ht="12" x14ac:dyDescent="0.2">
      <c r="A102" s="149"/>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33" s="102" customFormat="1" ht="12" x14ac:dyDescent="0.2">
      <c r="A103" s="149"/>
      <c r="B103" s="147"/>
      <c r="C103" s="147"/>
      <c r="D103" s="147"/>
      <c r="E103" s="147"/>
      <c r="F103" s="147"/>
      <c r="G103" s="147"/>
      <c r="H103" s="147"/>
      <c r="I103" s="147"/>
      <c r="J103" s="147"/>
      <c r="K103" s="147"/>
      <c r="L103" s="147"/>
      <c r="M103" s="147"/>
      <c r="N103" s="147"/>
      <c r="O103" s="147"/>
      <c r="P103" s="147"/>
      <c r="Q103" s="147"/>
      <c r="R103" s="147"/>
      <c r="S103" s="147"/>
      <c r="T103" s="147"/>
      <c r="U103" s="147"/>
    </row>
    <row r="104" spans="1:33" s="102" customFormat="1" ht="12" x14ac:dyDescent="0.2">
      <c r="A104" s="149"/>
      <c r="B104" s="147"/>
      <c r="C104" s="147"/>
      <c r="D104" s="147"/>
      <c r="E104" s="147"/>
      <c r="F104" s="147"/>
      <c r="G104" s="147"/>
      <c r="H104" s="147"/>
      <c r="I104" s="147"/>
      <c r="J104" s="147"/>
      <c r="K104" s="147"/>
      <c r="L104" s="147"/>
      <c r="M104" s="147"/>
      <c r="N104" s="147"/>
      <c r="O104" s="147"/>
      <c r="P104" s="147"/>
      <c r="Q104" s="147"/>
      <c r="R104" s="147"/>
      <c r="S104" s="147"/>
      <c r="T104" s="147"/>
      <c r="U104" s="147"/>
    </row>
    <row r="105" spans="1:33" s="102" customFormat="1" ht="12" x14ac:dyDescent="0.2">
      <c r="A105" s="149"/>
      <c r="B105" s="147"/>
      <c r="C105" s="147"/>
      <c r="D105" s="147"/>
      <c r="E105" s="147"/>
      <c r="F105" s="147"/>
      <c r="G105" s="147"/>
      <c r="H105" s="147"/>
      <c r="I105" s="147"/>
      <c r="J105" s="147"/>
      <c r="K105" s="147"/>
      <c r="L105" s="147"/>
      <c r="M105" s="147"/>
      <c r="N105" s="147"/>
      <c r="O105" s="147"/>
      <c r="P105" s="147"/>
      <c r="Q105" s="147"/>
      <c r="R105" s="147"/>
      <c r="S105" s="147"/>
      <c r="T105" s="147"/>
      <c r="U105" s="147"/>
    </row>
    <row r="106" spans="1:33" s="102" customFormat="1" ht="12" x14ac:dyDescent="0.2">
      <c r="A106" s="149"/>
      <c r="B106" s="147"/>
      <c r="C106" s="147"/>
      <c r="D106" s="147"/>
      <c r="E106" s="147"/>
      <c r="F106" s="147"/>
      <c r="G106" s="147"/>
      <c r="H106" s="147"/>
      <c r="I106" s="147"/>
      <c r="J106" s="147"/>
      <c r="K106" s="147"/>
      <c r="L106" s="147"/>
      <c r="M106" s="147"/>
      <c r="N106" s="147"/>
      <c r="O106" s="147"/>
      <c r="P106" s="147"/>
      <c r="Q106" s="147"/>
      <c r="R106" s="147"/>
      <c r="S106" s="147"/>
      <c r="T106" s="147"/>
      <c r="U106" s="147"/>
    </row>
    <row r="107" spans="1:33" s="102" customFormat="1" ht="12" x14ac:dyDescent="0.2">
      <c r="A107" s="149"/>
      <c r="B107" s="147"/>
      <c r="C107" s="147"/>
      <c r="D107" s="147"/>
      <c r="E107" s="147"/>
      <c r="F107" s="147"/>
      <c r="G107" s="147"/>
      <c r="H107" s="147"/>
      <c r="I107" s="147"/>
      <c r="J107" s="147"/>
      <c r="K107" s="147"/>
      <c r="L107" s="147"/>
      <c r="M107" s="147"/>
      <c r="N107" s="147"/>
      <c r="O107" s="147"/>
      <c r="P107" s="147"/>
      <c r="Q107" s="147"/>
      <c r="R107" s="147"/>
      <c r="S107" s="147"/>
      <c r="T107" s="147"/>
      <c r="U107" s="147"/>
    </row>
    <row r="108" spans="1:33" s="102" customFormat="1" ht="12" x14ac:dyDescent="0.2">
      <c r="A108" s="149"/>
      <c r="B108" s="147"/>
      <c r="C108" s="147"/>
      <c r="D108" s="147"/>
      <c r="E108" s="147"/>
      <c r="F108" s="147"/>
      <c r="G108" s="147"/>
      <c r="H108" s="147"/>
      <c r="I108" s="147"/>
      <c r="J108" s="147"/>
      <c r="K108" s="147"/>
      <c r="L108" s="147"/>
      <c r="M108" s="147"/>
      <c r="N108" s="147"/>
      <c r="O108" s="147"/>
      <c r="P108" s="147"/>
      <c r="Q108" s="147"/>
      <c r="R108" s="147"/>
      <c r="S108" s="147"/>
      <c r="T108" s="147"/>
      <c r="U108" s="147"/>
    </row>
    <row r="109" spans="1:33" s="102" customFormat="1" ht="12" x14ac:dyDescent="0.2">
      <c r="A109" s="149"/>
      <c r="B109" s="147"/>
      <c r="C109" s="147"/>
      <c r="D109" s="147"/>
      <c r="E109" s="147"/>
      <c r="F109" s="147"/>
      <c r="G109" s="147"/>
      <c r="H109" s="147"/>
      <c r="I109" s="147"/>
      <c r="J109" s="147"/>
      <c r="K109" s="147"/>
      <c r="L109" s="147"/>
      <c r="M109" s="147"/>
      <c r="N109" s="147"/>
      <c r="O109" s="147"/>
      <c r="P109" s="147"/>
      <c r="Q109" s="147"/>
      <c r="R109" s="147"/>
      <c r="S109" s="147"/>
      <c r="T109" s="147"/>
      <c r="U109" s="147"/>
    </row>
    <row r="110" spans="1:33" s="102" customFormat="1" ht="12" x14ac:dyDescent="0.2">
      <c r="A110" s="149"/>
      <c r="B110" s="147"/>
      <c r="C110" s="147"/>
      <c r="D110" s="147"/>
      <c r="E110" s="147"/>
      <c r="F110" s="147"/>
      <c r="G110" s="147"/>
      <c r="H110" s="147"/>
      <c r="I110" s="147"/>
      <c r="J110" s="147"/>
      <c r="K110" s="147"/>
      <c r="L110" s="147"/>
      <c r="M110" s="147"/>
      <c r="N110" s="147"/>
      <c r="O110" s="147"/>
      <c r="P110" s="147"/>
      <c r="Q110" s="147"/>
      <c r="R110" s="147"/>
      <c r="S110" s="147"/>
      <c r="T110" s="147"/>
      <c r="U110" s="147"/>
    </row>
    <row r="111" spans="1:33" s="102" customFormat="1" ht="12" x14ac:dyDescent="0.2">
      <c r="A111" s="149"/>
      <c r="B111" s="147"/>
      <c r="C111" s="147"/>
      <c r="D111" s="147"/>
      <c r="E111" s="147"/>
      <c r="F111" s="147"/>
      <c r="G111" s="147"/>
      <c r="H111" s="147"/>
      <c r="I111" s="147"/>
      <c r="J111" s="147"/>
      <c r="K111" s="147"/>
      <c r="L111" s="147"/>
      <c r="M111" s="147"/>
      <c r="N111" s="147"/>
      <c r="O111" s="147"/>
      <c r="P111" s="147"/>
      <c r="Q111" s="147"/>
      <c r="R111" s="147"/>
      <c r="S111" s="147"/>
      <c r="T111" s="147"/>
      <c r="U111" s="147"/>
    </row>
    <row r="112" spans="1:33" s="102" customFormat="1" ht="12" x14ac:dyDescent="0.2">
      <c r="A112" s="149"/>
      <c r="B112" s="147"/>
      <c r="C112" s="147"/>
      <c r="D112" s="147"/>
      <c r="E112" s="147"/>
      <c r="F112" s="147"/>
      <c r="G112" s="147"/>
      <c r="H112" s="147"/>
      <c r="I112" s="147"/>
      <c r="J112" s="147"/>
      <c r="K112" s="147"/>
      <c r="L112" s="147"/>
      <c r="M112" s="147"/>
      <c r="N112" s="147"/>
      <c r="O112" s="147"/>
      <c r="P112" s="147"/>
      <c r="Q112" s="147"/>
      <c r="R112" s="147"/>
      <c r="S112" s="147"/>
      <c r="T112" s="147"/>
      <c r="U112" s="147"/>
    </row>
    <row r="113" spans="1:21" s="102" customFormat="1" ht="12" x14ac:dyDescent="0.2">
      <c r="A113" s="149"/>
      <c r="B113" s="147"/>
      <c r="C113" s="147"/>
      <c r="D113" s="147"/>
      <c r="E113" s="147"/>
      <c r="F113" s="147"/>
      <c r="G113" s="147"/>
      <c r="H113" s="147"/>
      <c r="I113" s="147"/>
      <c r="J113" s="147"/>
      <c r="K113" s="147"/>
      <c r="L113" s="147"/>
      <c r="M113" s="147"/>
      <c r="N113" s="147"/>
      <c r="O113" s="147"/>
      <c r="P113" s="147"/>
      <c r="Q113" s="147"/>
      <c r="R113" s="147"/>
      <c r="S113" s="147"/>
      <c r="T113" s="147"/>
      <c r="U113" s="147"/>
    </row>
    <row r="114" spans="1:21" s="102" customFormat="1" ht="12" x14ac:dyDescent="0.2">
      <c r="A114" s="149"/>
      <c r="B114" s="147"/>
      <c r="C114" s="147"/>
      <c r="D114" s="147"/>
      <c r="E114" s="147"/>
      <c r="F114" s="147"/>
      <c r="G114" s="147"/>
      <c r="H114" s="147"/>
      <c r="I114" s="147"/>
      <c r="J114" s="147"/>
      <c r="K114" s="147"/>
      <c r="L114" s="147"/>
      <c r="M114" s="147"/>
      <c r="N114" s="147"/>
      <c r="O114" s="147"/>
      <c r="P114" s="147"/>
      <c r="Q114" s="147"/>
      <c r="R114" s="147"/>
      <c r="S114" s="147"/>
      <c r="T114" s="147"/>
      <c r="U114" s="147"/>
    </row>
    <row r="115" spans="1:21" s="102" customFormat="1" ht="12" x14ac:dyDescent="0.2">
      <c r="A115" s="149"/>
      <c r="B115" s="147"/>
      <c r="C115" s="147"/>
      <c r="D115" s="147"/>
      <c r="E115" s="147"/>
      <c r="F115" s="147"/>
      <c r="G115" s="147"/>
      <c r="H115" s="147"/>
      <c r="I115" s="147"/>
      <c r="J115" s="147"/>
      <c r="K115" s="147"/>
      <c r="L115" s="147"/>
      <c r="M115" s="147"/>
      <c r="N115" s="147"/>
      <c r="O115" s="147"/>
      <c r="P115" s="147"/>
      <c r="Q115" s="147"/>
      <c r="R115" s="147"/>
      <c r="S115" s="147"/>
      <c r="T115" s="147"/>
      <c r="U115" s="147"/>
    </row>
    <row r="116" spans="1:21" s="102" customFormat="1" ht="12" x14ac:dyDescent="0.2">
      <c r="A116" s="149"/>
      <c r="B116" s="147"/>
      <c r="C116" s="147"/>
      <c r="D116" s="147"/>
      <c r="E116" s="147"/>
      <c r="F116" s="147"/>
      <c r="G116" s="147"/>
      <c r="H116" s="147"/>
      <c r="I116" s="147"/>
      <c r="J116" s="147"/>
      <c r="K116" s="147"/>
      <c r="L116" s="147"/>
      <c r="M116" s="147"/>
      <c r="N116" s="147"/>
      <c r="O116" s="147"/>
      <c r="P116" s="147"/>
      <c r="Q116" s="147"/>
      <c r="R116" s="147"/>
      <c r="S116" s="147"/>
      <c r="T116" s="147"/>
      <c r="U116" s="147"/>
    </row>
    <row r="117" spans="1:21" s="102" customFormat="1" ht="12" x14ac:dyDescent="0.2">
      <c r="A117" s="149"/>
      <c r="B117" s="147"/>
      <c r="C117" s="147"/>
      <c r="D117" s="147"/>
      <c r="E117" s="147"/>
      <c r="F117" s="147"/>
      <c r="G117" s="147"/>
      <c r="H117" s="147"/>
      <c r="I117" s="147"/>
      <c r="J117" s="147"/>
      <c r="K117" s="147"/>
      <c r="L117" s="147"/>
      <c r="M117" s="147"/>
      <c r="N117" s="147"/>
      <c r="O117" s="147"/>
      <c r="P117" s="147"/>
      <c r="Q117" s="147"/>
      <c r="R117" s="147"/>
      <c r="S117" s="147"/>
      <c r="T117" s="147"/>
      <c r="U117" s="147"/>
    </row>
    <row r="118" spans="1:21" s="102" customFormat="1" ht="12" x14ac:dyDescent="0.2">
      <c r="A118" s="149"/>
      <c r="B118" s="147"/>
      <c r="C118" s="147"/>
      <c r="D118" s="147"/>
      <c r="E118" s="147"/>
      <c r="F118" s="147"/>
      <c r="G118" s="147"/>
      <c r="H118" s="147"/>
      <c r="I118" s="147"/>
      <c r="J118" s="147"/>
      <c r="K118" s="147"/>
      <c r="L118" s="147"/>
      <c r="M118" s="147"/>
      <c r="N118" s="147"/>
      <c r="O118" s="147"/>
      <c r="P118" s="147"/>
      <c r="Q118" s="147"/>
      <c r="R118" s="147"/>
      <c r="S118" s="147"/>
      <c r="T118" s="147"/>
      <c r="U118" s="147"/>
    </row>
    <row r="119" spans="1:21" s="102" customFormat="1" ht="12" x14ac:dyDescent="0.2">
      <c r="A119" s="149"/>
      <c r="B119" s="147"/>
      <c r="C119" s="147"/>
      <c r="D119" s="147"/>
      <c r="E119" s="147"/>
      <c r="F119" s="147"/>
      <c r="G119" s="147"/>
      <c r="H119" s="147"/>
      <c r="I119" s="147"/>
      <c r="J119" s="147"/>
      <c r="K119" s="147"/>
      <c r="L119" s="147"/>
      <c r="M119" s="147"/>
      <c r="N119" s="147"/>
      <c r="O119" s="147"/>
      <c r="P119" s="147"/>
      <c r="Q119" s="147"/>
      <c r="R119" s="147"/>
      <c r="S119" s="147"/>
      <c r="T119" s="147"/>
      <c r="U119" s="147"/>
    </row>
    <row r="120" spans="1:21" s="102" customFormat="1" ht="12" x14ac:dyDescent="0.2">
      <c r="A120" s="149"/>
      <c r="B120" s="147"/>
      <c r="C120" s="147"/>
      <c r="D120" s="147"/>
      <c r="E120" s="147"/>
      <c r="F120" s="147"/>
      <c r="G120" s="147"/>
      <c r="H120" s="147"/>
      <c r="I120" s="147"/>
      <c r="J120" s="147"/>
      <c r="K120" s="147"/>
      <c r="L120" s="147"/>
      <c r="M120" s="147"/>
      <c r="N120" s="147"/>
      <c r="O120" s="147"/>
      <c r="P120" s="147"/>
      <c r="Q120" s="147"/>
      <c r="R120" s="147"/>
      <c r="S120" s="147"/>
      <c r="T120" s="147"/>
      <c r="U120" s="147"/>
    </row>
    <row r="121" spans="1:21" s="102" customFormat="1" ht="12" x14ac:dyDescent="0.2">
      <c r="A121" s="149"/>
      <c r="B121" s="147"/>
      <c r="C121" s="147"/>
      <c r="D121" s="147"/>
      <c r="E121" s="147"/>
      <c r="F121" s="147"/>
      <c r="G121" s="147"/>
      <c r="H121" s="147"/>
      <c r="I121" s="147"/>
      <c r="J121" s="147"/>
      <c r="K121" s="147"/>
      <c r="L121" s="147"/>
      <c r="M121" s="147"/>
      <c r="N121" s="147"/>
      <c r="O121" s="147"/>
      <c r="P121" s="147"/>
      <c r="Q121" s="147"/>
      <c r="R121" s="147"/>
      <c r="S121" s="147"/>
      <c r="T121" s="147"/>
      <c r="U121" s="147"/>
    </row>
    <row r="122" spans="1:21" s="102" customFormat="1" ht="12" x14ac:dyDescent="0.2">
      <c r="A122" s="149"/>
      <c r="B122" s="147"/>
      <c r="C122" s="147"/>
      <c r="D122" s="147"/>
      <c r="E122" s="147"/>
      <c r="F122" s="147"/>
      <c r="G122" s="147"/>
      <c r="H122" s="147"/>
      <c r="I122" s="147"/>
      <c r="J122" s="147"/>
      <c r="K122" s="147"/>
      <c r="L122" s="147"/>
      <c r="M122" s="147"/>
      <c r="N122" s="147"/>
      <c r="O122" s="147"/>
      <c r="P122" s="147"/>
      <c r="Q122" s="147"/>
      <c r="R122" s="147"/>
      <c r="S122" s="147"/>
      <c r="T122" s="147"/>
      <c r="U122" s="147"/>
    </row>
    <row r="123" spans="1:21" s="102" customFormat="1" ht="12" x14ac:dyDescent="0.2">
      <c r="A123" s="149"/>
      <c r="B123" s="147"/>
      <c r="C123" s="147"/>
      <c r="D123" s="147"/>
      <c r="E123" s="147"/>
      <c r="F123" s="147"/>
      <c r="G123" s="147"/>
      <c r="H123" s="147"/>
      <c r="I123" s="147"/>
      <c r="J123" s="147"/>
      <c r="K123" s="147"/>
      <c r="L123" s="147"/>
      <c r="M123" s="147"/>
      <c r="N123" s="147"/>
      <c r="O123" s="147"/>
      <c r="P123" s="147"/>
      <c r="Q123" s="147"/>
      <c r="R123" s="147"/>
      <c r="S123" s="147"/>
      <c r="T123" s="147"/>
      <c r="U123" s="147"/>
    </row>
    <row r="124" spans="1:21" s="102" customFormat="1" ht="12" x14ac:dyDescent="0.2">
      <c r="A124" s="149"/>
      <c r="B124" s="147"/>
      <c r="C124" s="147"/>
      <c r="D124" s="147"/>
      <c r="E124" s="147"/>
      <c r="F124" s="147"/>
      <c r="G124" s="147"/>
      <c r="H124" s="147"/>
      <c r="I124" s="147"/>
      <c r="J124" s="147"/>
      <c r="K124" s="147"/>
      <c r="L124" s="147"/>
      <c r="M124" s="147"/>
      <c r="N124" s="147"/>
      <c r="O124" s="147"/>
      <c r="P124" s="147"/>
      <c r="Q124" s="147"/>
      <c r="R124" s="147"/>
      <c r="S124" s="147"/>
      <c r="T124" s="147"/>
      <c r="U124" s="147"/>
    </row>
    <row r="125" spans="1:21" s="102" customFormat="1" ht="12" x14ac:dyDescent="0.2">
      <c r="A125" s="149"/>
      <c r="B125" s="147"/>
      <c r="C125" s="147"/>
      <c r="D125" s="147"/>
      <c r="E125" s="147"/>
      <c r="F125" s="147"/>
      <c r="G125" s="147"/>
      <c r="H125" s="147"/>
      <c r="I125" s="147"/>
      <c r="J125" s="147"/>
      <c r="K125" s="147"/>
      <c r="L125" s="147"/>
      <c r="M125" s="147"/>
      <c r="N125" s="147"/>
      <c r="O125" s="147"/>
      <c r="P125" s="147"/>
      <c r="Q125" s="147"/>
      <c r="R125" s="147"/>
      <c r="S125" s="147"/>
      <c r="T125" s="147"/>
      <c r="U125" s="147"/>
    </row>
    <row r="126" spans="1:21" s="102" customFormat="1" ht="12" x14ac:dyDescent="0.2">
      <c r="A126" s="149"/>
      <c r="B126" s="147"/>
      <c r="C126" s="147"/>
      <c r="D126" s="147"/>
      <c r="E126" s="147"/>
      <c r="F126" s="147"/>
      <c r="G126" s="147"/>
      <c r="H126" s="147"/>
      <c r="I126" s="147"/>
      <c r="J126" s="147"/>
      <c r="K126" s="147"/>
      <c r="L126" s="147"/>
      <c r="M126" s="147"/>
      <c r="N126" s="147"/>
      <c r="O126" s="147"/>
      <c r="P126" s="147"/>
      <c r="Q126" s="147"/>
      <c r="R126" s="147"/>
      <c r="S126" s="147"/>
      <c r="T126" s="147"/>
      <c r="U126" s="147"/>
    </row>
    <row r="127" spans="1:21" s="58" customFormat="1" x14ac:dyDescent="0.2">
      <c r="B127" s="151"/>
      <c r="C127" s="151"/>
      <c r="D127" s="151"/>
      <c r="E127" s="151"/>
      <c r="F127" s="151"/>
      <c r="G127" s="151"/>
      <c r="H127" s="151"/>
      <c r="I127" s="151"/>
      <c r="J127" s="151"/>
      <c r="K127" s="151"/>
      <c r="L127" s="151"/>
      <c r="M127" s="151"/>
      <c r="N127" s="151"/>
      <c r="O127" s="151"/>
      <c r="P127" s="151"/>
      <c r="Q127" s="151"/>
      <c r="R127" s="151"/>
      <c r="S127" s="151"/>
      <c r="T127" s="151"/>
      <c r="U127" s="151"/>
    </row>
    <row r="128" spans="1:21" s="58" customFormat="1" x14ac:dyDescent="0.2">
      <c r="S128" s="152"/>
    </row>
    <row r="129" spans="19:19" s="58" customFormat="1" x14ac:dyDescent="0.2">
      <c r="S129" s="152"/>
    </row>
    <row r="130" spans="19:19" s="58" customFormat="1" x14ac:dyDescent="0.2">
      <c r="S130" s="152"/>
    </row>
    <row r="131" spans="19:19" s="58" customFormat="1" x14ac:dyDescent="0.2">
      <c r="S131" s="152"/>
    </row>
    <row r="132" spans="19:19" s="58" customFormat="1" x14ac:dyDescent="0.2">
      <c r="S132" s="152"/>
    </row>
    <row r="133" spans="19:19" s="58" customFormat="1" x14ac:dyDescent="0.2">
      <c r="S133" s="152"/>
    </row>
    <row r="134" spans="19:19" s="58" customFormat="1" x14ac:dyDescent="0.2"/>
    <row r="135" spans="19:19" s="58" customFormat="1" x14ac:dyDescent="0.2"/>
    <row r="136" spans="19:19" s="58" customFormat="1" x14ac:dyDescent="0.2"/>
    <row r="137" spans="19:19" s="58" customFormat="1" x14ac:dyDescent="0.2"/>
    <row r="138" spans="19:19" s="58" customFormat="1" x14ac:dyDescent="0.2"/>
    <row r="139" spans="19:19" s="58" customFormat="1" x14ac:dyDescent="0.2"/>
    <row r="140" spans="19:19" s="58" customFormat="1" x14ac:dyDescent="0.2"/>
    <row r="141" spans="19:19" s="58" customFormat="1" x14ac:dyDescent="0.2"/>
    <row r="142" spans="19:19" s="58" customFormat="1" x14ac:dyDescent="0.2"/>
    <row r="143" spans="19:19" s="58" customFormat="1" x14ac:dyDescent="0.2"/>
    <row r="144" spans="19:19" s="58" customFormat="1" x14ac:dyDescent="0.2"/>
    <row r="145" s="58" customFormat="1" x14ac:dyDescent="0.2"/>
    <row r="146" s="58" customFormat="1" x14ac:dyDescent="0.2"/>
    <row r="147" s="58" customFormat="1" x14ac:dyDescent="0.2"/>
    <row r="148" s="58" customFormat="1" x14ac:dyDescent="0.2"/>
    <row r="149" s="58" customFormat="1" x14ac:dyDescent="0.2"/>
    <row r="150" s="58" customFormat="1" x14ac:dyDescent="0.2"/>
    <row r="151" s="58" customFormat="1" x14ac:dyDescent="0.2"/>
    <row r="152" s="58" customFormat="1" x14ac:dyDescent="0.2"/>
    <row r="153" s="58" customFormat="1" x14ac:dyDescent="0.2"/>
    <row r="154" s="58" customFormat="1" x14ac:dyDescent="0.2"/>
    <row r="155" s="58" customFormat="1" x14ac:dyDescent="0.2"/>
    <row r="156" s="58" customFormat="1" x14ac:dyDescent="0.2"/>
    <row r="157" s="58" customFormat="1" x14ac:dyDescent="0.2"/>
    <row r="158" s="58" customFormat="1" x14ac:dyDescent="0.2"/>
    <row r="159" s="58" customFormat="1" x14ac:dyDescent="0.2"/>
    <row r="160" s="58" customFormat="1" x14ac:dyDescent="0.2"/>
    <row r="161" s="58" customFormat="1" x14ac:dyDescent="0.2"/>
    <row r="162" s="58" customFormat="1" x14ac:dyDescent="0.2"/>
    <row r="163" s="58" customFormat="1" x14ac:dyDescent="0.2"/>
    <row r="164" s="58" customFormat="1" x14ac:dyDescent="0.2"/>
    <row r="165" s="58" customFormat="1" x14ac:dyDescent="0.2"/>
    <row r="166" s="58" customFormat="1" x14ac:dyDescent="0.2"/>
    <row r="167" s="58" customFormat="1" x14ac:dyDescent="0.2"/>
    <row r="168" s="58" customFormat="1" x14ac:dyDescent="0.2"/>
    <row r="169" s="58" customFormat="1" x14ac:dyDescent="0.2"/>
    <row r="170" s="58" customFormat="1" x14ac:dyDescent="0.2"/>
    <row r="171" s="58" customFormat="1" x14ac:dyDescent="0.2"/>
    <row r="172" s="58" customFormat="1" x14ac:dyDescent="0.2"/>
    <row r="173" s="58" customFormat="1" x14ac:dyDescent="0.2"/>
    <row r="174" s="58" customFormat="1" x14ac:dyDescent="0.2"/>
    <row r="175" s="58" customFormat="1" x14ac:dyDescent="0.2"/>
    <row r="176" s="58" customFormat="1" x14ac:dyDescent="0.2"/>
    <row r="177" s="58" customFormat="1" x14ac:dyDescent="0.2"/>
    <row r="178" s="58" customFormat="1" x14ac:dyDescent="0.2"/>
    <row r="179" s="58" customFormat="1" x14ac:dyDescent="0.2"/>
    <row r="180" s="58" customFormat="1" x14ac:dyDescent="0.2"/>
    <row r="181" s="58" customFormat="1" x14ac:dyDescent="0.2"/>
    <row r="182" s="58" customFormat="1" x14ac:dyDescent="0.2"/>
    <row r="183" s="58" customFormat="1" x14ac:dyDescent="0.2"/>
    <row r="184" s="58" customFormat="1" x14ac:dyDescent="0.2"/>
    <row r="185" s="58" customFormat="1" x14ac:dyDescent="0.2"/>
    <row r="186" s="58" customFormat="1" x14ac:dyDescent="0.2"/>
    <row r="187" s="58" customFormat="1" x14ac:dyDescent="0.2"/>
    <row r="188" s="58" customFormat="1" x14ac:dyDescent="0.2"/>
    <row r="189" s="58" customFormat="1" x14ac:dyDescent="0.2"/>
    <row r="190" s="58" customFormat="1" x14ac:dyDescent="0.2"/>
    <row r="191" s="58" customFormat="1" x14ac:dyDescent="0.2"/>
    <row r="192" s="58" customFormat="1" x14ac:dyDescent="0.2"/>
    <row r="193" s="58" customFormat="1" x14ac:dyDescent="0.2"/>
    <row r="194" s="58" customFormat="1" x14ac:dyDescent="0.2"/>
    <row r="195" s="58" customFormat="1" x14ac:dyDescent="0.2"/>
    <row r="196" s="58" customFormat="1" x14ac:dyDescent="0.2"/>
    <row r="197" s="58" customFormat="1" x14ac:dyDescent="0.2"/>
    <row r="198" s="58" customFormat="1" x14ac:dyDescent="0.2"/>
    <row r="199" s="58" customFormat="1" x14ac:dyDescent="0.2"/>
    <row r="200" s="58" customFormat="1" x14ac:dyDescent="0.2"/>
    <row r="201" s="58" customFormat="1" x14ac:dyDescent="0.2"/>
    <row r="202" s="58" customFormat="1" x14ac:dyDescent="0.2"/>
    <row r="203" s="58" customFormat="1" x14ac:dyDescent="0.2"/>
    <row r="204" s="58" customFormat="1" x14ac:dyDescent="0.2"/>
    <row r="205" s="58" customFormat="1" x14ac:dyDescent="0.2"/>
    <row r="206" s="58" customFormat="1" x14ac:dyDescent="0.2"/>
    <row r="207" s="58" customFormat="1" x14ac:dyDescent="0.2"/>
    <row r="208" s="58" customFormat="1" x14ac:dyDescent="0.2"/>
    <row r="209" s="58" customFormat="1" x14ac:dyDescent="0.2"/>
    <row r="210" s="58" customFormat="1" x14ac:dyDescent="0.2"/>
    <row r="211" s="58" customFormat="1" x14ac:dyDescent="0.2"/>
    <row r="212" s="58" customFormat="1" x14ac:dyDescent="0.2"/>
    <row r="213" s="58" customFormat="1" x14ac:dyDescent="0.2"/>
    <row r="214" s="58" customFormat="1" x14ac:dyDescent="0.2"/>
    <row r="215" s="58" customFormat="1" x14ac:dyDescent="0.2"/>
    <row r="216" s="58" customFormat="1" x14ac:dyDescent="0.2"/>
    <row r="217" s="58" customFormat="1" x14ac:dyDescent="0.2"/>
    <row r="218" s="58" customFormat="1" x14ac:dyDescent="0.2"/>
    <row r="219" s="58" customFormat="1" x14ac:dyDescent="0.2"/>
    <row r="220" s="58" customFormat="1" x14ac:dyDescent="0.2"/>
    <row r="221" s="58" customFormat="1" x14ac:dyDescent="0.2"/>
    <row r="222" s="58" customFormat="1" x14ac:dyDescent="0.2"/>
    <row r="223" s="58" customFormat="1" x14ac:dyDescent="0.2"/>
    <row r="224" s="58" customFormat="1" x14ac:dyDescent="0.2"/>
    <row r="225" s="58" customFormat="1" x14ac:dyDescent="0.2"/>
    <row r="226" s="58" customFormat="1" x14ac:dyDescent="0.2"/>
    <row r="227" s="58" customFormat="1" x14ac:dyDescent="0.2"/>
    <row r="228" s="58" customFormat="1" x14ac:dyDescent="0.2"/>
    <row r="229" s="58" customFormat="1" x14ac:dyDescent="0.2"/>
    <row r="230" s="58" customFormat="1" x14ac:dyDescent="0.2"/>
    <row r="231" s="58" customFormat="1" x14ac:dyDescent="0.2"/>
    <row r="232" s="58" customFormat="1" x14ac:dyDescent="0.2"/>
    <row r="233" s="58" customFormat="1" x14ac:dyDescent="0.2"/>
    <row r="234" s="58" customFormat="1" x14ac:dyDescent="0.2"/>
    <row r="235" s="58" customFormat="1" x14ac:dyDescent="0.2"/>
    <row r="236" s="58" customFormat="1" x14ac:dyDescent="0.2"/>
    <row r="237" s="58" customFormat="1" x14ac:dyDescent="0.2"/>
    <row r="238" s="58" customFormat="1" x14ac:dyDescent="0.2"/>
    <row r="239" s="58" customFormat="1" x14ac:dyDescent="0.2"/>
    <row r="240" s="58" customFormat="1" x14ac:dyDescent="0.2"/>
    <row r="241" s="58" customFormat="1" x14ac:dyDescent="0.2"/>
    <row r="242" s="58" customFormat="1" x14ac:dyDescent="0.2"/>
    <row r="243" s="58" customFormat="1" x14ac:dyDescent="0.2"/>
    <row r="244" s="58" customFormat="1" x14ac:dyDescent="0.2"/>
    <row r="245" s="58" customFormat="1" x14ac:dyDescent="0.2"/>
    <row r="246" s="153" customFormat="1" x14ac:dyDescent="0.2"/>
    <row r="247" s="153" customFormat="1" x14ac:dyDescent="0.2"/>
    <row r="248" s="153" customFormat="1" x14ac:dyDescent="0.2"/>
    <row r="249" s="153" customFormat="1" x14ac:dyDescent="0.2"/>
    <row r="250" s="153" customFormat="1" x14ac:dyDescent="0.2"/>
    <row r="251" s="153" customFormat="1" x14ac:dyDescent="0.2"/>
    <row r="252" s="153" customFormat="1" x14ac:dyDescent="0.2"/>
    <row r="253" s="153" customFormat="1" x14ac:dyDescent="0.2"/>
    <row r="254" s="153" customFormat="1" x14ac:dyDescent="0.2"/>
    <row r="255" s="153" customFormat="1" x14ac:dyDescent="0.2"/>
    <row r="256" s="153" customFormat="1" x14ac:dyDescent="0.2"/>
    <row r="257" s="153" customFormat="1" x14ac:dyDescent="0.2"/>
    <row r="258" s="153" customFormat="1" x14ac:dyDescent="0.2"/>
    <row r="259" s="153" customFormat="1" x14ac:dyDescent="0.2"/>
    <row r="260" s="153" customFormat="1" x14ac:dyDescent="0.2"/>
    <row r="261" s="153" customFormat="1" x14ac:dyDescent="0.2"/>
    <row r="262" s="153" customFormat="1" x14ac:dyDescent="0.2"/>
    <row r="263" s="153" customFormat="1" x14ac:dyDescent="0.2"/>
    <row r="264" s="153" customFormat="1" x14ac:dyDescent="0.2"/>
    <row r="265" s="153" customFormat="1" x14ac:dyDescent="0.2"/>
    <row r="266" s="153" customFormat="1" x14ac:dyDescent="0.2"/>
    <row r="267" s="153" customFormat="1" x14ac:dyDescent="0.2"/>
    <row r="268" s="153" customFormat="1" x14ac:dyDescent="0.2"/>
    <row r="269" s="153" customFormat="1" x14ac:dyDescent="0.2"/>
    <row r="270" s="153" customFormat="1" x14ac:dyDescent="0.2"/>
    <row r="271" s="153" customFormat="1" x14ac:dyDescent="0.2"/>
    <row r="272" s="153" customFormat="1" x14ac:dyDescent="0.2"/>
    <row r="273" s="153" customFormat="1" x14ac:dyDescent="0.2"/>
    <row r="274" s="153" customFormat="1" x14ac:dyDescent="0.2"/>
    <row r="275" s="153" customFormat="1" x14ac:dyDescent="0.2"/>
    <row r="276" s="153" customFormat="1" x14ac:dyDescent="0.2"/>
    <row r="277" s="153" customFormat="1" x14ac:dyDescent="0.2"/>
    <row r="278" s="153" customFormat="1" x14ac:dyDescent="0.2"/>
    <row r="279" s="153" customFormat="1" x14ac:dyDescent="0.2"/>
    <row r="280" s="153" customFormat="1" x14ac:dyDescent="0.2"/>
    <row r="281" s="153" customFormat="1" x14ac:dyDescent="0.2"/>
    <row r="282" s="153" customFormat="1" x14ac:dyDescent="0.2"/>
    <row r="283" s="153" customFormat="1" x14ac:dyDescent="0.2"/>
    <row r="284" s="153" customFormat="1" x14ac:dyDescent="0.2"/>
    <row r="285" s="153" customFormat="1" x14ac:dyDescent="0.2"/>
    <row r="286" s="153" customFormat="1" x14ac:dyDescent="0.2"/>
    <row r="287" s="153" customFormat="1" x14ac:dyDescent="0.2"/>
    <row r="288" s="153" customFormat="1" x14ac:dyDescent="0.2"/>
    <row r="289" s="153" customFormat="1" x14ac:dyDescent="0.2"/>
    <row r="290" s="153" customFormat="1" x14ac:dyDescent="0.2"/>
    <row r="291" s="153" customFormat="1" x14ac:dyDescent="0.2"/>
    <row r="292" s="153" customFormat="1" x14ac:dyDescent="0.2"/>
    <row r="293" s="153" customFormat="1" x14ac:dyDescent="0.2"/>
    <row r="294" s="153" customFormat="1" x14ac:dyDescent="0.2"/>
    <row r="295" s="153" customFormat="1" x14ac:dyDescent="0.2"/>
    <row r="296" s="153" customFormat="1" x14ac:dyDescent="0.2"/>
    <row r="297" s="153" customFormat="1" x14ac:dyDescent="0.2"/>
    <row r="298" s="153" customFormat="1" x14ac:dyDescent="0.2"/>
    <row r="299" s="154" customFormat="1" x14ac:dyDescent="0.2"/>
    <row r="300" s="154" customFormat="1" x14ac:dyDescent="0.2"/>
    <row r="301" s="154" customFormat="1" x14ac:dyDescent="0.2"/>
    <row r="302" s="154" customFormat="1" x14ac:dyDescent="0.2"/>
    <row r="303" s="154" customFormat="1" x14ac:dyDescent="0.2"/>
    <row r="304" s="154" customFormat="1" x14ac:dyDescent="0.2"/>
    <row r="305" s="154" customFormat="1" x14ac:dyDescent="0.2"/>
    <row r="306" s="154" customFormat="1" x14ac:dyDescent="0.2"/>
    <row r="307" s="154" customFormat="1" x14ac:dyDescent="0.2"/>
    <row r="308" s="154" customFormat="1" x14ac:dyDescent="0.2"/>
    <row r="309" s="154" customFormat="1" x14ac:dyDescent="0.2"/>
    <row r="310" s="154" customFormat="1" x14ac:dyDescent="0.2"/>
    <row r="311" s="154" customFormat="1" x14ac:dyDescent="0.2"/>
    <row r="312" s="154" customFormat="1" x14ac:dyDescent="0.2"/>
    <row r="313" s="154" customFormat="1" x14ac:dyDescent="0.2"/>
    <row r="314" s="154" customFormat="1" x14ac:dyDescent="0.2"/>
    <row r="315" s="154" customFormat="1" x14ac:dyDescent="0.2"/>
    <row r="316" s="154" customFormat="1" x14ac:dyDescent="0.2"/>
    <row r="317" s="154" customFormat="1" x14ac:dyDescent="0.2"/>
    <row r="318" s="154" customFormat="1" x14ac:dyDescent="0.2"/>
    <row r="319" s="154" customFormat="1" x14ac:dyDescent="0.2"/>
    <row r="320" s="154" customFormat="1" x14ac:dyDescent="0.2"/>
    <row r="321" s="154" customFormat="1" x14ac:dyDescent="0.2"/>
    <row r="322" s="154" customFormat="1" x14ac:dyDescent="0.2"/>
    <row r="323" s="154" customFormat="1" x14ac:dyDescent="0.2"/>
    <row r="324" s="154" customFormat="1" x14ac:dyDescent="0.2"/>
    <row r="325" s="154" customFormat="1" x14ac:dyDescent="0.2"/>
    <row r="326" s="154" customFormat="1" x14ac:dyDescent="0.2"/>
    <row r="327" s="154" customFormat="1" x14ac:dyDescent="0.2"/>
    <row r="328" s="154" customFormat="1" x14ac:dyDescent="0.2"/>
    <row r="329" s="154" customFormat="1" x14ac:dyDescent="0.2"/>
    <row r="330" s="154" customFormat="1" x14ac:dyDescent="0.2"/>
    <row r="331" s="154" customFormat="1" x14ac:dyDescent="0.2"/>
    <row r="332" s="154" customFormat="1" x14ac:dyDescent="0.2"/>
    <row r="333" s="154" customFormat="1" x14ac:dyDescent="0.2"/>
    <row r="334" s="154" customFormat="1" x14ac:dyDescent="0.2"/>
    <row r="335" s="154" customFormat="1" x14ac:dyDescent="0.2"/>
    <row r="336" s="154" customFormat="1" x14ac:dyDescent="0.2"/>
    <row r="337" s="154" customFormat="1" x14ac:dyDescent="0.2"/>
    <row r="338" s="154" customFormat="1" x14ac:dyDescent="0.2"/>
    <row r="339" s="154" customFormat="1" x14ac:dyDescent="0.2"/>
    <row r="340" s="154" customFormat="1" x14ac:dyDescent="0.2"/>
    <row r="341" s="154" customFormat="1" x14ac:dyDescent="0.2"/>
    <row r="342" s="23" customFormat="1" x14ac:dyDescent="0.2"/>
    <row r="343" s="23" customFormat="1" x14ac:dyDescent="0.2"/>
    <row r="344" s="23" customFormat="1" x14ac:dyDescent="0.2"/>
    <row r="345" s="23" customFormat="1" x14ac:dyDescent="0.2"/>
    <row r="346" s="23" customFormat="1" x14ac:dyDescent="0.2"/>
    <row r="347" s="23" customFormat="1" x14ac:dyDescent="0.2"/>
    <row r="348" s="23" customFormat="1" x14ac:dyDescent="0.2"/>
    <row r="349" s="23" customFormat="1" x14ac:dyDescent="0.2"/>
    <row r="350" s="23" customFormat="1" x14ac:dyDescent="0.2"/>
    <row r="351" s="23" customFormat="1" x14ac:dyDescent="0.2"/>
    <row r="352" s="23" customFormat="1" x14ac:dyDescent="0.2"/>
    <row r="353" s="23" customFormat="1" x14ac:dyDescent="0.2"/>
    <row r="354" s="23" customFormat="1" x14ac:dyDescent="0.2"/>
    <row r="355" s="23" customFormat="1" x14ac:dyDescent="0.2"/>
    <row r="356" s="23" customFormat="1" x14ac:dyDescent="0.2"/>
    <row r="357" s="23" customFormat="1" x14ac:dyDescent="0.2"/>
    <row r="358" s="23" customFormat="1" x14ac:dyDescent="0.2"/>
    <row r="359" s="23" customFormat="1" x14ac:dyDescent="0.2"/>
    <row r="360" s="23" customFormat="1" x14ac:dyDescent="0.2"/>
    <row r="361" s="23" customFormat="1" x14ac:dyDescent="0.2"/>
    <row r="362" s="23" customFormat="1" x14ac:dyDescent="0.2"/>
    <row r="363" s="23" customFormat="1" x14ac:dyDescent="0.2"/>
    <row r="364" s="23" customFormat="1" x14ac:dyDescent="0.2"/>
    <row r="365" s="23" customFormat="1" x14ac:dyDescent="0.2"/>
    <row r="366" s="23" customFormat="1" x14ac:dyDescent="0.2"/>
    <row r="367" s="23" customFormat="1" x14ac:dyDescent="0.2"/>
    <row r="368" s="23" customFormat="1" x14ac:dyDescent="0.2"/>
    <row r="369" s="23" customFormat="1" x14ac:dyDescent="0.2"/>
    <row r="370" s="23" customFormat="1" x14ac:dyDescent="0.2"/>
    <row r="371" s="23" customFormat="1" x14ac:dyDescent="0.2"/>
    <row r="372" s="23" customFormat="1" x14ac:dyDescent="0.2"/>
    <row r="373" s="23" customFormat="1" x14ac:dyDescent="0.2"/>
    <row r="374" s="23" customFormat="1" x14ac:dyDescent="0.2"/>
    <row r="375" s="23" customFormat="1" x14ac:dyDescent="0.2"/>
    <row r="376" s="23" customFormat="1" x14ac:dyDescent="0.2"/>
    <row r="377" s="23" customFormat="1" x14ac:dyDescent="0.2"/>
    <row r="378" s="23" customFormat="1" x14ac:dyDescent="0.2"/>
    <row r="379" s="23" customFormat="1" x14ac:dyDescent="0.2"/>
    <row r="380" s="23" customFormat="1" x14ac:dyDescent="0.2"/>
    <row r="381" s="23" customFormat="1" x14ac:dyDescent="0.2"/>
    <row r="382" s="23" customFormat="1" x14ac:dyDescent="0.2"/>
    <row r="383" s="23" customFormat="1" x14ac:dyDescent="0.2"/>
    <row r="384" s="23" customFormat="1" x14ac:dyDescent="0.2"/>
    <row r="385" s="23" customFormat="1" x14ac:dyDescent="0.2"/>
    <row r="386" s="23" customFormat="1" x14ac:dyDescent="0.2"/>
    <row r="387" s="23" customFormat="1" x14ac:dyDescent="0.2"/>
    <row r="388" s="23" customFormat="1" x14ac:dyDescent="0.2"/>
    <row r="389" s="23" customFormat="1" x14ac:dyDescent="0.2"/>
    <row r="390" s="23" customFormat="1" x14ac:dyDescent="0.2"/>
    <row r="391" s="23" customFormat="1" x14ac:dyDescent="0.2"/>
    <row r="392" s="23" customFormat="1" x14ac:dyDescent="0.2"/>
    <row r="393" s="23" customFormat="1" x14ac:dyDescent="0.2"/>
    <row r="394" s="23" customFormat="1" x14ac:dyDescent="0.2"/>
    <row r="395" s="23" customFormat="1" x14ac:dyDescent="0.2"/>
    <row r="396" s="23" customFormat="1" x14ac:dyDescent="0.2"/>
    <row r="397" s="23" customFormat="1" x14ac:dyDescent="0.2"/>
    <row r="398" s="23" customFormat="1" x14ac:dyDescent="0.2"/>
    <row r="399" s="23" customFormat="1" x14ac:dyDescent="0.2"/>
    <row r="400" s="23" customFormat="1" x14ac:dyDescent="0.2"/>
    <row r="401" s="23" customFormat="1" x14ac:dyDescent="0.2"/>
    <row r="402" s="23" customFormat="1" x14ac:dyDescent="0.2"/>
    <row r="403" s="23" customFormat="1" x14ac:dyDescent="0.2"/>
  </sheetData>
  <sheetProtection password="DA8F" sheet="1" selectLockedCells="1"/>
  <mergeCells count="178">
    <mergeCell ref="AM1:AS1"/>
    <mergeCell ref="AG1:AL1"/>
    <mergeCell ref="S6:W6"/>
    <mergeCell ref="B51:E51"/>
    <mergeCell ref="F51:U51"/>
    <mergeCell ref="J12:K12"/>
    <mergeCell ref="A12:F12"/>
    <mergeCell ref="G12:I12"/>
    <mergeCell ref="V51:Y51"/>
    <mergeCell ref="AB5:AF5"/>
    <mergeCell ref="AG45:BC48"/>
    <mergeCell ref="Z45:AB45"/>
    <mergeCell ref="Z51:AF51"/>
    <mergeCell ref="A11:F11"/>
    <mergeCell ref="S5:W5"/>
    <mergeCell ref="A6:I6"/>
    <mergeCell ref="AB10:AF10"/>
    <mergeCell ref="W9:AF9"/>
    <mergeCell ref="I8:P8"/>
    <mergeCell ref="W10:AA10"/>
    <mergeCell ref="X6:AA6"/>
    <mergeCell ref="AB6:AF6"/>
    <mergeCell ref="Q8:AF8"/>
    <mergeCell ref="A9:V9"/>
    <mergeCell ref="A10:K10"/>
    <mergeCell ref="L10:V10"/>
    <mergeCell ref="A7:D7"/>
    <mergeCell ref="E7:H7"/>
    <mergeCell ref="I7:P7"/>
    <mergeCell ref="A8:D8"/>
    <mergeCell ref="Q1:AF1"/>
    <mergeCell ref="A4:D4"/>
    <mergeCell ref="E4:I4"/>
    <mergeCell ref="E3:I3"/>
    <mergeCell ref="A3:D3"/>
    <mergeCell ref="A5:I5"/>
    <mergeCell ref="X5:AA5"/>
    <mergeCell ref="AA3:AF3"/>
    <mergeCell ref="AA4:AF4"/>
    <mergeCell ref="S4:Z4"/>
    <mergeCell ref="E8:H8"/>
    <mergeCell ref="Q7:AF7"/>
    <mergeCell ref="G11:I11"/>
    <mergeCell ref="R11:T11"/>
    <mergeCell ref="R12:T12"/>
    <mergeCell ref="U12:V12"/>
    <mergeCell ref="Z12:AA12"/>
    <mergeCell ref="W12:Y12"/>
    <mergeCell ref="Z11:AA11"/>
    <mergeCell ref="U11:V11"/>
    <mergeCell ref="J11:K11"/>
    <mergeCell ref="L11:Q11"/>
    <mergeCell ref="A16:AF16"/>
    <mergeCell ref="A24:J24"/>
    <mergeCell ref="A17:J17"/>
    <mergeCell ref="K17:U17"/>
    <mergeCell ref="A23:J23"/>
    <mergeCell ref="A20:AF20"/>
    <mergeCell ref="A18:J18"/>
    <mergeCell ref="K18:U18"/>
    <mergeCell ref="K23:T23"/>
    <mergeCell ref="AD23:AF23"/>
    <mergeCell ref="A22:AF22"/>
    <mergeCell ref="V18:AF18"/>
    <mergeCell ref="A14:K14"/>
    <mergeCell ref="L14:AF14"/>
    <mergeCell ref="A13:K13"/>
    <mergeCell ref="L12:Q12"/>
    <mergeCell ref="L13:AF13"/>
    <mergeCell ref="AB12:AD12"/>
    <mergeCell ref="AE12:AF12"/>
    <mergeCell ref="A44:AF44"/>
    <mergeCell ref="AC39:AF39"/>
    <mergeCell ref="AA38:AF38"/>
    <mergeCell ref="Z54:AF54"/>
    <mergeCell ref="B39:AB39"/>
    <mergeCell ref="AC40:AF40"/>
    <mergeCell ref="B40:AB40"/>
    <mergeCell ref="B41:AB41"/>
    <mergeCell ref="B49:E49"/>
    <mergeCell ref="B50:E50"/>
    <mergeCell ref="A47:J47"/>
    <mergeCell ref="F50:U50"/>
    <mergeCell ref="A45:A46"/>
    <mergeCell ref="Z57:AF58"/>
    <mergeCell ref="F58:U58"/>
    <mergeCell ref="Z55:AF56"/>
    <mergeCell ref="V49:Y49"/>
    <mergeCell ref="Z49:AF49"/>
    <mergeCell ref="Z53:AF53"/>
    <mergeCell ref="Z52:AF52"/>
    <mergeCell ref="F54:U54"/>
    <mergeCell ref="F52:U52"/>
    <mergeCell ref="V50:Y50"/>
    <mergeCell ref="Z50:AF50"/>
    <mergeCell ref="F49:U49"/>
    <mergeCell ref="A57:A58"/>
    <mergeCell ref="B57:E58"/>
    <mergeCell ref="V57:Y58"/>
    <mergeCell ref="A55:A56"/>
    <mergeCell ref="B55:E56"/>
    <mergeCell ref="B54:E54"/>
    <mergeCell ref="V54:Y54"/>
    <mergeCell ref="V55:Y56"/>
    <mergeCell ref="F56:U56"/>
    <mergeCell ref="F55:U55"/>
    <mergeCell ref="B53:L53"/>
    <mergeCell ref="M53:U53"/>
    <mergeCell ref="V53:Y53"/>
    <mergeCell ref="O5:R5"/>
    <mergeCell ref="O6:R6"/>
    <mergeCell ref="J5:N5"/>
    <mergeCell ref="J6:N6"/>
    <mergeCell ref="B52:E52"/>
    <mergeCell ref="A34:AF34"/>
    <mergeCell ref="V52:Y52"/>
    <mergeCell ref="AC45:AF45"/>
    <mergeCell ref="AC46:AF46"/>
    <mergeCell ref="U43:X43"/>
    <mergeCell ref="Q43:T43"/>
    <mergeCell ref="Y43:AF43"/>
    <mergeCell ref="M47:AB47"/>
    <mergeCell ref="K47:L47"/>
    <mergeCell ref="AC47:AF47"/>
    <mergeCell ref="AA23:AC23"/>
    <mergeCell ref="A32:AF32"/>
    <mergeCell ref="A29:J29"/>
    <mergeCell ref="A27:J27"/>
    <mergeCell ref="Y42:AF42"/>
    <mergeCell ref="M43:P43"/>
    <mergeCell ref="A1:K1"/>
    <mergeCell ref="AK27:AM27"/>
    <mergeCell ref="U27:W27"/>
    <mergeCell ref="AA27:AC27"/>
    <mergeCell ref="AD27:AF27"/>
    <mergeCell ref="K27:T27"/>
    <mergeCell ref="V17:AF17"/>
    <mergeCell ref="U23:W23"/>
    <mergeCell ref="X24:Z24"/>
    <mergeCell ref="X26:Z26"/>
    <mergeCell ref="AD26:AF26"/>
    <mergeCell ref="X25:Z25"/>
    <mergeCell ref="U26:W26"/>
    <mergeCell ref="A26:J26"/>
    <mergeCell ref="A25:J25"/>
    <mergeCell ref="X23:Z23"/>
    <mergeCell ref="U24:W24"/>
    <mergeCell ref="K24:T24"/>
    <mergeCell ref="X27:Z27"/>
    <mergeCell ref="AA24:AC24"/>
    <mergeCell ref="U25:W25"/>
    <mergeCell ref="AB11:AD11"/>
    <mergeCell ref="K25:T25"/>
    <mergeCell ref="AD25:AF25"/>
    <mergeCell ref="S3:Z3"/>
    <mergeCell ref="O4:R4"/>
    <mergeCell ref="O3:R3"/>
    <mergeCell ref="J3:M3"/>
    <mergeCell ref="J4:M4"/>
    <mergeCell ref="AG43:BC43"/>
    <mergeCell ref="A28:J28"/>
    <mergeCell ref="K26:T26"/>
    <mergeCell ref="AA25:AC25"/>
    <mergeCell ref="AA26:AC26"/>
    <mergeCell ref="AC41:AF41"/>
    <mergeCell ref="A42:D43"/>
    <mergeCell ref="E43:H43"/>
    <mergeCell ref="I43:L43"/>
    <mergeCell ref="K30:AF30"/>
    <mergeCell ref="A36:O36"/>
    <mergeCell ref="A37:O37"/>
    <mergeCell ref="P37:AF37"/>
    <mergeCell ref="A30:J30"/>
    <mergeCell ref="K28:AE28"/>
    <mergeCell ref="K29:AF29"/>
    <mergeCell ref="AD24:AF24"/>
    <mergeCell ref="AE11:AF11"/>
    <mergeCell ref="W11:Y11"/>
  </mergeCells>
  <phoneticPr fontId="8" type="noConversion"/>
  <conditionalFormatting sqref="Z55:AF56">
    <cfRule type="cellIs" dxfId="58" priority="16" stopIfTrue="1" operator="equal">
      <formula>""</formula>
    </cfRule>
  </conditionalFormatting>
  <conditionalFormatting sqref="Z53:AF53">
    <cfRule type="cellIs" dxfId="57" priority="18" stopIfTrue="1" operator="notEqual">
      <formula>""</formula>
    </cfRule>
  </conditionalFormatting>
  <conditionalFormatting sqref="Z50:AF50">
    <cfRule type="cellIs" dxfId="56" priority="21" stopIfTrue="1" operator="equal">
      <formula>$B$50=""</formula>
    </cfRule>
  </conditionalFormatting>
  <conditionalFormatting sqref="Z54:AF54">
    <cfRule type="cellIs" dxfId="55" priority="22" stopIfTrue="1" operator="equal">
      <formula>$B$54=""</formula>
    </cfRule>
  </conditionalFormatting>
  <conditionalFormatting sqref="A18:J18">
    <cfRule type="expression" dxfId="54" priority="24" stopIfTrue="1">
      <formula>$A$17="Kostenstelle (keine Eintragung)"</formula>
    </cfRule>
  </conditionalFormatting>
  <conditionalFormatting sqref="K18:U18">
    <cfRule type="expression" dxfId="53" priority="25" stopIfTrue="1">
      <formula>$K$17="Kostenart (keine Eintragung)"</formula>
    </cfRule>
  </conditionalFormatting>
  <conditionalFormatting sqref="V18:AF18">
    <cfRule type="expression" dxfId="52" priority="26" stopIfTrue="1">
      <formula>$V$17="Kostenträger (keine Eintragung)"</formula>
    </cfRule>
  </conditionalFormatting>
  <conditionalFormatting sqref="V50:Y50">
    <cfRule type="expression" dxfId="51" priority="27" stopIfTrue="1">
      <formula>$B$50=""</formula>
    </cfRule>
  </conditionalFormatting>
  <conditionalFormatting sqref="V53:Y53">
    <cfRule type="expression" dxfId="50" priority="28" stopIfTrue="1">
      <formula>$Z$53="Der links bezeichneten Stelle nicht vorlegen."</formula>
    </cfRule>
  </conditionalFormatting>
  <conditionalFormatting sqref="V54:Y54">
    <cfRule type="expression" dxfId="49" priority="29" stopIfTrue="1">
      <formula>$B$54=""</formula>
    </cfRule>
  </conditionalFormatting>
  <conditionalFormatting sqref="V55:Y56">
    <cfRule type="expression" dxfId="48" priority="30" stopIfTrue="1">
      <formula>$Z$55="Antrag bitte erst bei Abrechnung der Reisestelle vorlegen!"</formula>
    </cfRule>
  </conditionalFormatting>
  <conditionalFormatting sqref="Z52:AF52">
    <cfRule type="cellIs" dxfId="47" priority="14" stopIfTrue="1" operator="equal">
      <formula>$B$52=""</formula>
    </cfRule>
  </conditionalFormatting>
  <conditionalFormatting sqref="V52:Y52">
    <cfRule type="expression" dxfId="46" priority="15" stopIfTrue="1">
      <formula>$B$52=""</formula>
    </cfRule>
  </conditionalFormatting>
  <conditionalFormatting sqref="Q43:T43">
    <cfRule type="expression" dxfId="45" priority="12" stopIfTrue="1">
      <formula>$Q$1="Auslandsdienstreise"</formula>
    </cfRule>
  </conditionalFormatting>
  <conditionalFormatting sqref="AC45:AF45">
    <cfRule type="cellIs" dxfId="44" priority="11" stopIfTrue="1" operator="equal">
      <formula>AND($A$14="Aus- oder Fortbildung",$Q$1="Reise aus besonderem Anlass (§ 15 LRKG)")</formula>
    </cfRule>
  </conditionalFormatting>
  <conditionalFormatting sqref="K47:L47">
    <cfRule type="expression" dxfId="43" priority="10" stopIfTrue="1">
      <formula>$U$43&lt;50</formula>
    </cfRule>
  </conditionalFormatting>
  <conditionalFormatting sqref="U24:W27">
    <cfRule type="expression" dxfId="42" priority="9" stopIfTrue="1">
      <formula>(OR($X24&gt;0,A24="8 Dienstfahrzeug",A24=""))</formula>
    </cfRule>
  </conditionalFormatting>
  <conditionalFormatting sqref="AA24:AC27">
    <cfRule type="expression" dxfId="41" priority="5" stopIfTrue="1">
      <formula>(OR($X24&gt;0))</formula>
    </cfRule>
  </conditionalFormatting>
  <conditionalFormatting sqref="L14:AF14">
    <cfRule type="expression" dxfId="40" priority="1">
      <formula>$L$13=("IT-Projekt (keine Eintragung)")</formula>
    </cfRule>
  </conditionalFormatting>
  <dataValidations xWindow="1104" yWindow="464" count="19">
    <dataValidation allowBlank="1" showInputMessage="1" showErrorMessage="1" promptTitle="Abschlagszahlungen" prompt="Abschläge sind bis spätestens 4 Wochen nach dem Reiseende abzurechnen (Tz. 3.6 VV zu § 3 LRKG M-V)." sqref="V49:Y49"/>
    <dataValidation allowBlank="1" showErrorMessage="1" sqref="Q43:T43"/>
    <dataValidation type="list" allowBlank="1" showInputMessage="1" showErrorMessage="1" promptTitle="Abschlagszahlung" prompt="Abschläge sind bis spätestens 4 Wochen nach dem Reiseende abzurechnen (Tz. 3.6 VV zu § 3 LRKG M-V)." sqref="K47:L47">
      <formula1>"ja,nein"</formula1>
    </dataValidation>
    <dataValidation type="list" allowBlank="1" showInputMessage="1" showErrorMessage="1" errorTitle="Kostenstelle/IT-Projekt" error="Kostenstelle bzw. IT-Projekt ist nicht zulässig." promptTitle="IT-Projekt" prompt="Bitte  IT-Projekt auswählen" sqref="L14:AF14">
      <formula1>Projekt</formula1>
    </dataValidation>
    <dataValidation type="list" allowBlank="1" showInputMessage="1" showErrorMessage="1" errorTitle="Haushaltsstelle" error="Haushaltsstelle ist nicht zulässig." promptTitle="Buchungsstelle" prompt="Bitte die Buchungsstelle auswählen." sqref="A16:AF16">
      <formula1>Haushalt</formula1>
    </dataValidation>
    <dataValidation type="list" allowBlank="1" showInputMessage="1" showErrorMessage="1" errorTitle="Kostenstelle" error="Die Kostenstelle ist nicht zulässig." promptTitle="Kostenstelle" prompt="Bitte die Kostenstelle auswählen." sqref="A18:J18">
      <formula1>Kostenstelle</formula1>
    </dataValidation>
    <dataValidation type="list" allowBlank="1" showInputMessage="1" showErrorMessage="1" errorTitle="Kostenart" error="Die kostenart ist nicht zulässig." promptTitle="Kostenart" prompt="Bitte die Kostenart auswählen." sqref="K18:U18">
      <formula1>Kostenart</formula1>
    </dataValidation>
    <dataValidation type="list" allowBlank="1" showInputMessage="1" showErrorMessage="1" errorTitle="Kostenträger" error="Der Kostenträger ist nicht zulässig." promptTitle="Kostenträger" prompt="Bitte den Kostenträger auswählen." sqref="V18:AF18">
      <formula1>Kostenträger</formula1>
    </dataValidation>
    <dataValidation type="list" allowBlank="1" showInputMessage="1" showErrorMessage="1" errorTitle="Art des Dienstgeschäfts" error="Die Art des Dienstgeschäfts ist nicht zulässig." promptTitle="Art des Dienstgeschäfts" prompt="Bitte die Art des Dienstgeschäfts auswählen." sqref="A14:K14">
      <formula1>Dienstgeschäft</formula1>
    </dataValidation>
    <dataValidation type="list" allowBlank="1" showInputMessage="1" showErrorMessage="1" sqref="P37:AF37">
      <formula1>"Die Verbindung wird lediglich angezeigt.,Es wird die Verbindung beider Reisen beantragt."</formula1>
    </dataValidation>
    <dataValidation type="list" allowBlank="1" showInputMessage="1" showErrorMessage="1" sqref="A29:J30">
      <formula1>"aus Gründen der Wirtschaftlichkeit,aus anderen triftigen Gründen"</formula1>
    </dataValidation>
    <dataValidation type="list" allowBlank="1" showInputMessage="1" showErrorMessage="1" sqref="Q1:AF1">
      <formula1>Reiseart1</formula1>
    </dataValidation>
    <dataValidation type="time" allowBlank="1" showInputMessage="1" showErrorMessage="1" errorTitle="Das Uhrzeitformat nicht korrekt!" error="Bitte geben Sie die Uhrzeit im folgenden Format ein _x000a_10:00." sqref="J12:K12 U12:V12 Z12:AA12 AE12:AF12">
      <formula1>0</formula1>
      <formula2>0.999305555555556</formula2>
    </dataValidation>
    <dataValidation type="list" allowBlank="1" showInputMessage="1" showErrorMessage="1" sqref="A24:J24 A26:J27">
      <formula1>Beförderungsmittel</formula1>
    </dataValidation>
    <dataValidation allowBlank="1" showInputMessage="1" showErrorMessage="1" prompt="Bei Benutzung des Privat PKW/Motorrad ohne triftigen Grund verbleibt das Sachschadensrisiko beim Antragsteller!" sqref="K24:T27"/>
    <dataValidation allowBlank="1" showInputMessage="1" showErrorMessage="1" prompt="Bei zusammenhängenden eintägigen Dienstreisen z. B. bei Dauergenehmigungen oder der Kette eintägiger Dienstreisen ist hier der erste bis letzte Reisetag anzugeben. _x000a_z. B.: 01.04.18 - 30.04.18" sqref="G12:I12"/>
    <dataValidation allowBlank="1" showInputMessage="1" showErrorMessage="1" promptTitle="voraussichtliche Kosten" prompt="Bei  Nutzung von Privatfahrzeugen sind hier keine Eintragungen zu machen. Die Gesamtanzahl der km geben Sie bitte im Feld &quot;Anzahl der km&quot; an." sqref="U24:W27"/>
    <dataValidation allowBlank="1" showInputMessage="1" showErrorMessage="1" error="Kilometeranzahl bitte auf ganze Zahlen (ohne Nachkommastellen) aufrunden!" promptTitle="Anzahl der km" prompt="Nur bei Nutzung von Privatfahrzeugen angeben, sonst Eintragung unter den voraussichtlichen Kosten._x000a_Erstattungsfähig sind nur ganze gefahrenen Kilometer." sqref="AA24:AC27"/>
    <dataValidation type="list" allowBlank="1" showInputMessage="1" showErrorMessage="1" sqref="A25:J25">
      <formula1>Beförderungsmittel</formula1>
    </dataValidation>
  </dataValidations>
  <pageMargins left="0.62992125984251968" right="0.31496062992125984" top="0.39370078740157483" bottom="0.51181102362204722" header="0.31496062992125984" footer="0.19685039370078741"/>
  <pageSetup paperSize="9" scale="90" orientation="portrait" blackAndWhite="1"/>
  <headerFooter>
    <oddFooter>&amp;L&amp;"Arial,Kursiv"&amp;9Vordruck Stand: Januar 2021</oddFooter>
  </headerFooter>
  <rowBreaks count="1" manualBreakCount="1">
    <brk id="58" max="16383" man="1"/>
  </rowBreaks>
  <colBreaks count="1" manualBreakCount="1">
    <brk id="32"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anchor moveWithCells="1" sizeWithCells="1">
                  <from>
                    <xdr:col>31</xdr:col>
                    <xdr:colOff>161925</xdr:colOff>
                    <xdr:row>0</xdr:row>
                    <xdr:rowOff>0</xdr:rowOff>
                  </from>
                  <to>
                    <xdr:col>31</xdr:col>
                    <xdr:colOff>161925</xdr:colOff>
                    <xdr:row>0</xdr:row>
                    <xdr:rowOff>0</xdr:rowOff>
                  </to>
                </anchor>
              </controlPr>
            </control>
          </mc:Choice>
        </mc:AlternateContent>
        <mc:AlternateContent xmlns:mc="http://schemas.openxmlformats.org/markup-compatibility/2006">
          <mc:Choice Requires="x14">
            <control shapeId="10242" r:id="rId4" name="Button 2">
              <controlPr defaultSize="0" print="0" autoFill="0" autoPict="0">
                <anchor moveWithCells="1" sizeWithCells="1">
                  <from>
                    <xdr:col>31</xdr:col>
                    <xdr:colOff>161925</xdr:colOff>
                    <xdr:row>0</xdr:row>
                    <xdr:rowOff>0</xdr:rowOff>
                  </from>
                  <to>
                    <xdr:col>31</xdr:col>
                    <xdr:colOff>161925</xdr:colOff>
                    <xdr:row>0</xdr:row>
                    <xdr:rowOff>0</xdr:rowOff>
                  </to>
                </anchor>
              </controlPr>
            </control>
          </mc:Choice>
        </mc:AlternateContent>
        <mc:AlternateContent xmlns:mc="http://schemas.openxmlformats.org/markup-compatibility/2006">
          <mc:Choice Requires="x14">
            <control shapeId="10245" r:id="rId5" name="Button 5">
              <controlPr defaultSize="0" print="0" autoFill="0" autoPict="0">
                <anchor moveWithCells="1" sizeWithCells="1">
                  <from>
                    <xdr:col>31</xdr:col>
                    <xdr:colOff>161925</xdr:colOff>
                    <xdr:row>0</xdr:row>
                    <xdr:rowOff>0</xdr:rowOff>
                  </from>
                  <to>
                    <xdr:col>31</xdr:col>
                    <xdr:colOff>161925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BM145"/>
  <sheetViews>
    <sheetView showGridLines="0" showZeros="0" zoomScale="120" zoomScaleNormal="120" workbookViewId="0">
      <selection activeCell="Q1" sqref="Q1:AF1"/>
    </sheetView>
  </sheetViews>
  <sheetFormatPr baseColWidth="10" defaultColWidth="2.7109375" defaultRowHeight="12.75" x14ac:dyDescent="0.2"/>
  <cols>
    <col min="1" max="7" width="3.140625" style="7" customWidth="1"/>
    <col min="8" max="8" width="3.85546875" style="7" customWidth="1"/>
    <col min="9" max="10" width="3.140625" style="7" customWidth="1"/>
    <col min="11" max="11" width="3.28515625" style="7" customWidth="1"/>
    <col min="12" max="15" width="2.7109375" style="7" customWidth="1"/>
    <col min="16" max="16" width="3.140625" style="7" customWidth="1"/>
    <col min="17" max="20" width="3.28515625" style="7" customWidth="1"/>
    <col min="21" max="22" width="2.7109375" style="7" customWidth="1"/>
    <col min="23" max="23" width="3.28515625" style="7" customWidth="1"/>
    <col min="24" max="24" width="3.7109375" style="7" customWidth="1"/>
    <col min="25" max="25" width="3.140625" style="7" customWidth="1"/>
    <col min="26" max="28" width="2.7109375" style="7" customWidth="1"/>
    <col min="29" max="29" width="2.85546875" style="7" customWidth="1"/>
    <col min="30" max="30" width="4" style="7" customWidth="1"/>
    <col min="31" max="40" width="2.7109375" style="7" customWidth="1"/>
    <col min="41" max="41" width="6.28515625" style="7" customWidth="1"/>
    <col min="42" max="42" width="11.7109375" style="7" hidden="1" customWidth="1"/>
    <col min="43" max="43" width="6.28515625" style="7" hidden="1" customWidth="1"/>
    <col min="44" max="49" width="6.28515625" style="7" customWidth="1"/>
    <col min="50" max="62" width="2.7109375" style="7" customWidth="1"/>
    <col min="63" max="63" width="1.7109375" style="7" customWidth="1"/>
    <col min="64" max="64" width="2.7109375" style="7" hidden="1" customWidth="1"/>
    <col min="65" max="16384" width="2.7109375" style="7"/>
  </cols>
  <sheetData>
    <row r="1" spans="1:46" ht="13.9" customHeight="1" x14ac:dyDescent="0.2">
      <c r="A1" s="915" t="s">
        <v>215</v>
      </c>
      <c r="B1" s="916"/>
      <c r="C1" s="916"/>
      <c r="D1" s="916"/>
      <c r="E1" s="916"/>
      <c r="F1" s="916"/>
      <c r="G1" s="916"/>
      <c r="H1" s="916"/>
      <c r="I1" s="916"/>
      <c r="J1" s="916"/>
      <c r="K1" s="916"/>
      <c r="L1" s="916"/>
      <c r="M1" s="916"/>
      <c r="N1" s="916"/>
      <c r="O1" s="916"/>
      <c r="P1" s="155"/>
      <c r="Q1" s="917"/>
      <c r="R1" s="917"/>
      <c r="S1" s="917"/>
      <c r="T1" s="917"/>
      <c r="U1" s="917"/>
      <c r="V1" s="917"/>
      <c r="W1" s="917"/>
      <c r="X1" s="917"/>
      <c r="Y1" s="917"/>
      <c r="Z1" s="917"/>
      <c r="AA1" s="917"/>
      <c r="AB1" s="917"/>
      <c r="AC1" s="917"/>
      <c r="AD1" s="917"/>
      <c r="AE1" s="917"/>
      <c r="AF1" s="918"/>
      <c r="AG1" s="1007" t="s">
        <v>321</v>
      </c>
      <c r="AH1" s="1008"/>
      <c r="AI1" s="1008"/>
      <c r="AJ1" s="1008"/>
      <c r="AK1" s="1008"/>
      <c r="AL1" s="1008"/>
      <c r="AM1" s="1009" t="str">
        <f>Personenstammblatt!J23</f>
        <v>Januar 2021</v>
      </c>
      <c r="AN1" s="1009"/>
      <c r="AO1" s="1009"/>
      <c r="AP1" s="1009"/>
      <c r="AQ1" s="1009"/>
      <c r="AR1" s="1009"/>
      <c r="AS1" s="1009"/>
    </row>
    <row r="2" spans="1:46" ht="13.9" customHeight="1" x14ac:dyDescent="0.2">
      <c r="A2" s="919" t="s">
        <v>412</v>
      </c>
      <c r="B2" s="920"/>
      <c r="C2" s="920"/>
      <c r="D2" s="920"/>
      <c r="E2" s="920"/>
      <c r="F2" s="920"/>
      <c r="G2" s="920"/>
      <c r="H2" s="920"/>
      <c r="I2" s="920"/>
      <c r="J2" s="920"/>
      <c r="K2" s="920"/>
      <c r="L2" s="920"/>
      <c r="M2" s="920"/>
      <c r="N2" s="920"/>
      <c r="O2" s="920"/>
      <c r="P2" s="921"/>
      <c r="Q2" s="922"/>
      <c r="R2" s="923"/>
      <c r="S2" s="923"/>
      <c r="T2" s="923"/>
      <c r="U2" s="923"/>
      <c r="V2" s="923"/>
      <c r="W2" s="923"/>
      <c r="X2" s="923"/>
      <c r="Y2" s="923"/>
      <c r="Z2" s="923"/>
      <c r="AA2" s="923"/>
      <c r="AB2" s="923"/>
      <c r="AC2" s="923"/>
      <c r="AD2" s="923"/>
      <c r="AE2" s="923"/>
      <c r="AF2" s="924"/>
      <c r="AG2" s="1010"/>
      <c r="AH2" s="1011"/>
      <c r="AI2" s="1011"/>
      <c r="AJ2" s="1011"/>
      <c r="AK2" s="1011"/>
      <c r="AL2" s="1011"/>
      <c r="AM2" s="624">
        <f>Personenstammblatt!J24</f>
        <v>0</v>
      </c>
      <c r="AN2" s="624"/>
      <c r="AO2" s="624"/>
      <c r="AP2" s="624"/>
      <c r="AQ2" s="624"/>
      <c r="AR2" s="624"/>
      <c r="AS2" s="624"/>
    </row>
    <row r="3" spans="1:46" s="1" customFormat="1" ht="17.649999999999999" customHeight="1" x14ac:dyDescent="0.15">
      <c r="A3" s="862" t="str">
        <f>Personenstammblatt!A15</f>
        <v>Anrede *</v>
      </c>
      <c r="B3" s="688"/>
      <c r="C3" s="688"/>
      <c r="D3" s="688"/>
      <c r="E3" s="861" t="str">
        <f>Personenstammblatt!E15</f>
        <v>Titel</v>
      </c>
      <c r="F3" s="688"/>
      <c r="G3" s="688"/>
      <c r="H3" s="688"/>
      <c r="I3" s="826"/>
      <c r="J3" s="670" t="str">
        <f>Personenstammblatt!H15</f>
        <v>Amtsbezeichnung</v>
      </c>
      <c r="K3" s="671"/>
      <c r="L3" s="671"/>
      <c r="M3" s="671"/>
      <c r="N3" s="482"/>
      <c r="O3" s="667" t="str">
        <f>Personenstammblatt!O15</f>
        <v>Org.-zeichen *</v>
      </c>
      <c r="P3" s="668"/>
      <c r="Q3" s="668"/>
      <c r="R3" s="669"/>
      <c r="S3" s="661" t="str">
        <f>Personenstammblatt!T15</f>
        <v>IBAN *</v>
      </c>
      <c r="T3" s="662"/>
      <c r="U3" s="662"/>
      <c r="V3" s="662"/>
      <c r="W3" s="662"/>
      <c r="X3" s="662"/>
      <c r="Y3" s="662"/>
      <c r="Z3" s="663"/>
      <c r="AA3" s="867" t="str">
        <f>Personenstammblatt!AA15</f>
        <v>BIC (nur bei Auslandskonten angeben)</v>
      </c>
      <c r="AB3" s="868"/>
      <c r="AC3" s="868"/>
      <c r="AD3" s="868"/>
      <c r="AE3" s="868"/>
      <c r="AF3" s="869"/>
      <c r="AH3" s="507" t="str">
        <f ca="1">IF(AQ7&gt;=6,"Achtung beachten Sie bitte die Ausschlussfrist!","")</f>
        <v/>
      </c>
      <c r="AI3" s="506"/>
      <c r="AJ3" s="506"/>
      <c r="AK3" s="506"/>
      <c r="AL3" s="506"/>
      <c r="AM3" s="506"/>
      <c r="AN3" s="506"/>
      <c r="AO3" s="506"/>
      <c r="AP3" s="506"/>
      <c r="AQ3" s="506"/>
      <c r="AR3" s="506"/>
      <c r="AS3" s="506"/>
      <c r="AT3" s="506"/>
    </row>
    <row r="4" spans="1:46" s="2" customFormat="1" ht="18.75" customHeight="1" x14ac:dyDescent="0.2">
      <c r="A4" s="858">
        <f>Personenstammblatt!A16</f>
        <v>0</v>
      </c>
      <c r="B4" s="859"/>
      <c r="C4" s="859"/>
      <c r="D4" s="859"/>
      <c r="E4" s="860">
        <f>Personenstammblatt!E16</f>
        <v>0</v>
      </c>
      <c r="F4" s="859"/>
      <c r="G4" s="859"/>
      <c r="H4" s="859"/>
      <c r="I4" s="859"/>
      <c r="J4" s="672">
        <f>Personenstammblatt!H16</f>
        <v>0</v>
      </c>
      <c r="K4" s="673"/>
      <c r="L4" s="673"/>
      <c r="M4" s="673"/>
      <c r="N4" s="1039"/>
      <c r="O4" s="664">
        <f>Personenstammblatt!O16</f>
        <v>0</v>
      </c>
      <c r="P4" s="665"/>
      <c r="Q4" s="665"/>
      <c r="R4" s="666"/>
      <c r="S4" s="1036">
        <f>Personenstammblatt!T16</f>
        <v>0</v>
      </c>
      <c r="T4" s="1037"/>
      <c r="U4" s="1037"/>
      <c r="V4" s="1037"/>
      <c r="W4" s="1037"/>
      <c r="X4" s="1037"/>
      <c r="Y4" s="1037"/>
      <c r="Z4" s="1038"/>
      <c r="AA4" s="664">
        <f>Personenstammblatt!AA16</f>
        <v>0</v>
      </c>
      <c r="AB4" s="665"/>
      <c r="AC4" s="665"/>
      <c r="AD4" s="665"/>
      <c r="AE4" s="665"/>
      <c r="AF4" s="870"/>
    </row>
    <row r="5" spans="1:46" s="1" customFormat="1" ht="9" x14ac:dyDescent="0.15">
      <c r="A5" s="863" t="str">
        <f>Personenstammblatt!A17</f>
        <v>Behörde *</v>
      </c>
      <c r="B5" s="864"/>
      <c r="C5" s="864"/>
      <c r="D5" s="864"/>
      <c r="E5" s="864"/>
      <c r="F5" s="864"/>
      <c r="G5" s="864"/>
      <c r="H5" s="864"/>
      <c r="I5" s="864"/>
      <c r="J5" s="703" t="str">
        <f>Personenstammblatt!J17</f>
        <v>Name *</v>
      </c>
      <c r="K5" s="698"/>
      <c r="L5" s="698"/>
      <c r="M5" s="698"/>
      <c r="N5" s="699"/>
      <c r="O5" s="698" t="str">
        <f>Personenstammblatt!N17</f>
        <v>Vorname *</v>
      </c>
      <c r="P5" s="698"/>
      <c r="Q5" s="698"/>
      <c r="R5" s="699"/>
      <c r="S5" s="880" t="str">
        <f>Personenstammblatt!S17</f>
        <v>Bereich *</v>
      </c>
      <c r="T5" s="864"/>
      <c r="U5" s="864"/>
      <c r="V5" s="864"/>
      <c r="W5" s="879"/>
      <c r="X5" s="865" t="str">
        <f>Personenstammblatt!X17</f>
        <v>Dienststätte/Berufsschule*</v>
      </c>
      <c r="Y5" s="866"/>
      <c r="Z5" s="866"/>
      <c r="AA5" s="866"/>
      <c r="AB5" s="893" t="str">
        <f>Personenstammblatt!AB17</f>
        <v>Personalnummer *</v>
      </c>
      <c r="AC5" s="894"/>
      <c r="AD5" s="894"/>
      <c r="AE5" s="894"/>
      <c r="AF5" s="895"/>
    </row>
    <row r="6" spans="1:46" s="3" customFormat="1" ht="25.15" customHeight="1" x14ac:dyDescent="0.2">
      <c r="A6" s="899" t="str">
        <f>Personenstammblatt!A18</f>
        <v>Ministerium für Bildung, Wissenschaft und Kultur M-V</v>
      </c>
      <c r="B6" s="900"/>
      <c r="C6" s="900"/>
      <c r="D6" s="900"/>
      <c r="E6" s="900"/>
      <c r="F6" s="900"/>
      <c r="G6" s="900"/>
      <c r="H6" s="900"/>
      <c r="I6" s="901"/>
      <c r="J6" s="700">
        <f>Personenstammblatt!J18</f>
        <v>0</v>
      </c>
      <c r="K6" s="701"/>
      <c r="L6" s="701"/>
      <c r="M6" s="701"/>
      <c r="N6" s="702"/>
      <c r="O6" s="701">
        <f>Personenstammblatt!N18</f>
        <v>0</v>
      </c>
      <c r="P6" s="701"/>
      <c r="Q6" s="701"/>
      <c r="R6" s="702"/>
      <c r="S6" s="885">
        <f>Personenstammblatt!S18</f>
        <v>0</v>
      </c>
      <c r="T6" s="886"/>
      <c r="U6" s="886"/>
      <c r="V6" s="886"/>
      <c r="W6" s="887"/>
      <c r="X6" s="672">
        <f>Personenstammblatt!X18</f>
        <v>0</v>
      </c>
      <c r="Y6" s="874"/>
      <c r="Z6" s="874"/>
      <c r="AA6" s="875"/>
      <c r="AB6" s="700">
        <f>Personenstammblatt!AB18</f>
        <v>0</v>
      </c>
      <c r="AC6" s="701"/>
      <c r="AD6" s="701"/>
      <c r="AE6" s="701"/>
      <c r="AF6" s="876"/>
    </row>
    <row r="7" spans="1:46" s="1" customFormat="1" ht="9" customHeight="1" x14ac:dyDescent="0.2">
      <c r="A7" s="785" t="str">
        <f>Personenstammblatt!A19</f>
        <v>Telefon-Nr. *</v>
      </c>
      <c r="B7" s="716"/>
      <c r="C7" s="716"/>
      <c r="D7" s="717"/>
      <c r="E7" s="715" t="str">
        <f>Personenstammblatt!E19</f>
        <v>Fax-Nr. *</v>
      </c>
      <c r="F7" s="716"/>
      <c r="G7" s="716"/>
      <c r="H7" s="717"/>
      <c r="I7" s="715" t="str">
        <f>Personenstammblatt!I19</f>
        <v>E-Mail-Adresse*</v>
      </c>
      <c r="J7" s="716"/>
      <c r="K7" s="716"/>
      <c r="L7" s="716"/>
      <c r="M7" s="716"/>
      <c r="N7" s="716"/>
      <c r="O7" s="716"/>
      <c r="P7" s="717"/>
      <c r="Q7" s="715" t="str">
        <f>Personenstammblatt!Q19</f>
        <v>Wohnanschrift *
Wohnort des Dienstreisenden ist der Ort, von dem er arbeitstäglich zur Dienststätte pendelt.
Falls Sie Ihre Dienstreise an einem anderen Wohnsitz (z. B. Familienwohnsitz) beginnen oder beenden,
bzw. während der Dienstreise dort übernachten, geben Sie bitte zusätzlich dessen Anschrift an.</v>
      </c>
      <c r="R7" s="716"/>
      <c r="S7" s="716"/>
      <c r="T7" s="716"/>
      <c r="U7" s="716"/>
      <c r="V7" s="716"/>
      <c r="W7" s="716"/>
      <c r="X7" s="716"/>
      <c r="Y7" s="716"/>
      <c r="Z7" s="716"/>
      <c r="AA7" s="716"/>
      <c r="AB7" s="716"/>
      <c r="AC7" s="716"/>
      <c r="AD7" s="716"/>
      <c r="AE7" s="716"/>
      <c r="AF7" s="741"/>
      <c r="AP7" s="504">
        <f ca="1">IF(R12&gt;0,(TODAY()-R12)/30.5,0)</f>
        <v>0</v>
      </c>
      <c r="AQ7" s="505">
        <f ca="1">AP7</f>
        <v>0</v>
      </c>
    </row>
    <row r="8" spans="1:46" s="4" customFormat="1" ht="24" customHeight="1" x14ac:dyDescent="0.2">
      <c r="A8" s="881">
        <f>Personenstammblatt!A20</f>
        <v>0</v>
      </c>
      <c r="B8" s="701"/>
      <c r="C8" s="701"/>
      <c r="D8" s="702"/>
      <c r="E8" s="700">
        <f>Personenstammblatt!E20</f>
        <v>0</v>
      </c>
      <c r="F8" s="701"/>
      <c r="G8" s="701"/>
      <c r="H8" s="702"/>
      <c r="I8" s="700">
        <f>Personenstammblatt!I20</f>
        <v>0</v>
      </c>
      <c r="J8" s="701"/>
      <c r="K8" s="701"/>
      <c r="L8" s="701"/>
      <c r="M8" s="701"/>
      <c r="N8" s="701"/>
      <c r="O8" s="701"/>
      <c r="P8" s="702"/>
      <c r="Q8" s="700">
        <f>Personenstammblatt!Q20</f>
        <v>0</v>
      </c>
      <c r="R8" s="701"/>
      <c r="S8" s="701"/>
      <c r="T8" s="701"/>
      <c r="U8" s="701"/>
      <c r="V8" s="701"/>
      <c r="W8" s="701"/>
      <c r="X8" s="701"/>
      <c r="Y8" s="701"/>
      <c r="Z8" s="701"/>
      <c r="AA8" s="701"/>
      <c r="AB8" s="701"/>
      <c r="AC8" s="701"/>
      <c r="AD8" s="701"/>
      <c r="AE8" s="701"/>
      <c r="AF8" s="876"/>
    </row>
    <row r="9" spans="1:46" s="112" customFormat="1" ht="9" x14ac:dyDescent="0.15">
      <c r="A9" s="925" t="s">
        <v>111</v>
      </c>
      <c r="B9" s="913"/>
      <c r="C9" s="913"/>
      <c r="D9" s="913"/>
      <c r="E9" s="913"/>
      <c r="F9" s="913"/>
      <c r="G9" s="913"/>
      <c r="H9" s="913"/>
      <c r="I9" s="913"/>
      <c r="J9" s="913"/>
      <c r="K9" s="913"/>
      <c r="L9" s="913"/>
      <c r="M9" s="913"/>
      <c r="N9" s="913"/>
      <c r="O9" s="913"/>
      <c r="P9" s="913"/>
      <c r="Q9" s="913"/>
      <c r="R9" s="913"/>
      <c r="S9" s="913"/>
      <c r="T9" s="913"/>
      <c r="U9" s="913"/>
      <c r="V9" s="914"/>
      <c r="W9" s="912" t="s">
        <v>112</v>
      </c>
      <c r="X9" s="913"/>
      <c r="Y9" s="913"/>
      <c r="Z9" s="913"/>
      <c r="AA9" s="913"/>
      <c r="AB9" s="913"/>
      <c r="AC9" s="913"/>
      <c r="AD9" s="913"/>
      <c r="AE9" s="913"/>
      <c r="AF9" s="926"/>
    </row>
    <row r="10" spans="1:46" s="112" customFormat="1" ht="9" x14ac:dyDescent="0.15">
      <c r="A10" s="925" t="s">
        <v>113</v>
      </c>
      <c r="B10" s="913"/>
      <c r="C10" s="913"/>
      <c r="D10" s="913"/>
      <c r="E10" s="913"/>
      <c r="F10" s="913"/>
      <c r="G10" s="913"/>
      <c r="H10" s="913"/>
      <c r="I10" s="913"/>
      <c r="J10" s="913"/>
      <c r="K10" s="914"/>
      <c r="L10" s="912" t="s">
        <v>216</v>
      </c>
      <c r="M10" s="913"/>
      <c r="N10" s="913"/>
      <c r="O10" s="913"/>
      <c r="P10" s="913"/>
      <c r="Q10" s="913"/>
      <c r="R10" s="913"/>
      <c r="S10" s="913"/>
      <c r="T10" s="913"/>
      <c r="U10" s="913"/>
      <c r="V10" s="914"/>
      <c r="W10" s="912" t="s">
        <v>115</v>
      </c>
      <c r="X10" s="913"/>
      <c r="Y10" s="913"/>
      <c r="Z10" s="913"/>
      <c r="AA10" s="914"/>
      <c r="AB10" s="912" t="s">
        <v>216</v>
      </c>
      <c r="AC10" s="913"/>
      <c r="AD10" s="913"/>
      <c r="AE10" s="913"/>
      <c r="AF10" s="926"/>
      <c r="AO10" s="361"/>
    </row>
    <row r="11" spans="1:46" s="112" customFormat="1" ht="9" customHeight="1" x14ac:dyDescent="0.15">
      <c r="A11" s="927" t="s">
        <v>117</v>
      </c>
      <c r="B11" s="817"/>
      <c r="C11" s="817"/>
      <c r="D11" s="817"/>
      <c r="E11" s="817"/>
      <c r="F11" s="818"/>
      <c r="G11" s="911" t="s">
        <v>118</v>
      </c>
      <c r="H11" s="817"/>
      <c r="I11" s="818"/>
      <c r="J11" s="911" t="s">
        <v>119</v>
      </c>
      <c r="K11" s="818"/>
      <c r="L11" s="911" t="s">
        <v>117</v>
      </c>
      <c r="M11" s="817"/>
      <c r="N11" s="817"/>
      <c r="O11" s="817"/>
      <c r="P11" s="817"/>
      <c r="Q11" s="818"/>
      <c r="R11" s="816" t="s">
        <v>118</v>
      </c>
      <c r="S11" s="929"/>
      <c r="T11" s="930"/>
      <c r="U11" s="911" t="s">
        <v>119</v>
      </c>
      <c r="V11" s="818"/>
      <c r="W11" s="816" t="s">
        <v>118</v>
      </c>
      <c r="X11" s="929"/>
      <c r="Y11" s="930"/>
      <c r="Z11" s="911" t="s">
        <v>119</v>
      </c>
      <c r="AA11" s="818"/>
      <c r="AB11" s="816" t="s">
        <v>118</v>
      </c>
      <c r="AC11" s="929"/>
      <c r="AD11" s="930"/>
      <c r="AE11" s="911" t="s">
        <v>119</v>
      </c>
      <c r="AF11" s="935"/>
    </row>
    <row r="12" spans="1:46" s="113" customFormat="1" ht="22.9" customHeight="1" x14ac:dyDescent="0.2">
      <c r="A12" s="936">
        <f>'Dienstreiseantrag eintägig'!A12:F12</f>
        <v>0</v>
      </c>
      <c r="B12" s="937"/>
      <c r="C12" s="937"/>
      <c r="D12" s="937"/>
      <c r="E12" s="937"/>
      <c r="F12" s="937"/>
      <c r="G12" s="889">
        <f>'Dienstreiseantrag eintägig'!G12:I12</f>
        <v>0</v>
      </c>
      <c r="H12" s="890"/>
      <c r="I12" s="891"/>
      <c r="J12" s="850">
        <f>'Dienstreiseantrag eintägig'!J12:K12</f>
        <v>0</v>
      </c>
      <c r="K12" s="850"/>
      <c r="L12" s="845">
        <f>'Dienstreiseantrag eintägig'!L12:Q12</f>
        <v>0</v>
      </c>
      <c r="M12" s="937"/>
      <c r="N12" s="937"/>
      <c r="O12" s="937"/>
      <c r="P12" s="937"/>
      <c r="Q12" s="937"/>
      <c r="R12" s="938">
        <f>G12</f>
        <v>0</v>
      </c>
      <c r="S12" s="939"/>
      <c r="T12" s="940"/>
      <c r="U12" s="850">
        <f>'Dienstreiseantrag eintägig'!U12:V12</f>
        <v>0</v>
      </c>
      <c r="V12" s="850"/>
      <c r="W12" s="931">
        <f>G12</f>
        <v>0</v>
      </c>
      <c r="X12" s="931"/>
      <c r="Y12" s="931"/>
      <c r="Z12" s="850">
        <f>'Dienstreiseantrag eintägig'!Z12:AA12</f>
        <v>0</v>
      </c>
      <c r="AA12" s="850"/>
      <c r="AB12" s="931">
        <f>G12</f>
        <v>0</v>
      </c>
      <c r="AC12" s="931"/>
      <c r="AD12" s="931"/>
      <c r="AE12" s="850">
        <f>'Dienstreiseantrag eintägig'!AE12:AF12</f>
        <v>0</v>
      </c>
      <c r="AF12" s="851"/>
      <c r="AQ12" s="325"/>
    </row>
    <row r="13" spans="1:46" s="114" customFormat="1" ht="12.75" customHeight="1" x14ac:dyDescent="0.15">
      <c r="A13" s="934" t="s">
        <v>129</v>
      </c>
      <c r="B13" s="662"/>
      <c r="C13" s="662"/>
      <c r="D13" s="662"/>
      <c r="E13" s="662"/>
      <c r="F13" s="662"/>
      <c r="G13" s="662"/>
      <c r="H13" s="662"/>
      <c r="I13" s="662"/>
      <c r="J13" s="662"/>
      <c r="K13" s="663"/>
      <c r="L13" s="661" t="str">
        <f>IF(Behördenstammblatt!L3="nein","IT-Projekt (keine Eintragung)","IT-Projekt")</f>
        <v>IT-Projekt (keine Eintragung)</v>
      </c>
      <c r="M13" s="662"/>
      <c r="N13" s="662"/>
      <c r="O13" s="662"/>
      <c r="P13" s="662"/>
      <c r="Q13" s="662"/>
      <c r="R13" s="662"/>
      <c r="S13" s="662"/>
      <c r="T13" s="662"/>
      <c r="U13" s="662"/>
      <c r="V13" s="662"/>
      <c r="W13" s="662"/>
      <c r="X13" s="662"/>
      <c r="Y13" s="662"/>
      <c r="Z13" s="662"/>
      <c r="AA13" s="662"/>
      <c r="AB13" s="662"/>
      <c r="AC13" s="662"/>
      <c r="AD13" s="662"/>
      <c r="AE13" s="662"/>
      <c r="AF13" s="928"/>
    </row>
    <row r="14" spans="1:46" s="115" customFormat="1" x14ac:dyDescent="0.2">
      <c r="A14" s="941">
        <f>'Dienstreiseantrag eintägig'!A14:K14</f>
        <v>0</v>
      </c>
      <c r="B14" s="840"/>
      <c r="C14" s="840"/>
      <c r="D14" s="840"/>
      <c r="E14" s="840"/>
      <c r="F14" s="840"/>
      <c r="G14" s="840"/>
      <c r="H14" s="840"/>
      <c r="I14" s="840"/>
      <c r="J14" s="840"/>
      <c r="K14" s="841"/>
      <c r="L14" s="842"/>
      <c r="M14" s="843"/>
      <c r="N14" s="843"/>
      <c r="O14" s="843"/>
      <c r="P14" s="843"/>
      <c r="Q14" s="843"/>
      <c r="R14" s="843"/>
      <c r="S14" s="843"/>
      <c r="T14" s="843"/>
      <c r="U14" s="843"/>
      <c r="V14" s="843"/>
      <c r="W14" s="843"/>
      <c r="X14" s="843"/>
      <c r="Y14" s="843"/>
      <c r="Z14" s="843"/>
      <c r="AA14" s="843"/>
      <c r="AB14" s="843"/>
      <c r="AC14" s="843"/>
      <c r="AD14" s="843"/>
      <c r="AE14" s="843"/>
      <c r="AF14" s="844"/>
    </row>
    <row r="15" spans="1:46" s="24" customFormat="1" ht="9" x14ac:dyDescent="0.15">
      <c r="A15" s="116" t="s">
        <v>130</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8"/>
    </row>
    <row r="16" spans="1:46" s="30" customFormat="1" ht="12.75" customHeight="1" x14ac:dyDescent="0.2">
      <c r="A16" s="822"/>
      <c r="B16" s="932"/>
      <c r="C16" s="932"/>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3"/>
    </row>
    <row r="17" spans="1:65" s="112" customFormat="1" ht="9" customHeight="1" x14ac:dyDescent="0.15">
      <c r="A17" s="825" t="str">
        <f>IF(Behördenstammblatt!I3="nein","Kostenstelle (keine Eintragung)","Kostenstelle *")</f>
        <v>Kostenstelle (keine Eintragung)</v>
      </c>
      <c r="B17" s="688"/>
      <c r="C17" s="688"/>
      <c r="D17" s="688"/>
      <c r="E17" s="688"/>
      <c r="F17" s="688"/>
      <c r="G17" s="688"/>
      <c r="H17" s="688"/>
      <c r="I17" s="688"/>
      <c r="J17" s="826"/>
      <c r="K17" s="687" t="str">
        <f>IF(Behördenstammblatt!J3="nein","Kostenart (keine Eintragung)","Kostenart *")</f>
        <v>Kostenart (keine Eintragung)</v>
      </c>
      <c r="L17" s="688"/>
      <c r="M17" s="688"/>
      <c r="N17" s="688"/>
      <c r="O17" s="688"/>
      <c r="P17" s="688"/>
      <c r="Q17" s="688"/>
      <c r="R17" s="688"/>
      <c r="S17" s="688"/>
      <c r="T17" s="688"/>
      <c r="U17" s="826"/>
      <c r="V17" s="687" t="str">
        <f>IF(Behördenstammblatt!K3="nein","Kostenträger (keine Eintragung)","Kostenträger *")</f>
        <v>Kostenträger (keine Eintragung)</v>
      </c>
      <c r="W17" s="688"/>
      <c r="X17" s="688"/>
      <c r="Y17" s="688"/>
      <c r="Z17" s="688"/>
      <c r="AA17" s="688"/>
      <c r="AB17" s="688"/>
      <c r="AC17" s="688"/>
      <c r="AD17" s="688"/>
      <c r="AE17" s="688"/>
      <c r="AF17" s="689"/>
    </row>
    <row r="18" spans="1:65" s="30" customFormat="1" ht="23.25" customHeight="1" x14ac:dyDescent="0.2">
      <c r="A18" s="831"/>
      <c r="B18" s="832"/>
      <c r="C18" s="832"/>
      <c r="D18" s="832"/>
      <c r="E18" s="832"/>
      <c r="F18" s="832"/>
      <c r="G18" s="832"/>
      <c r="H18" s="832"/>
      <c r="I18" s="832"/>
      <c r="J18" s="833"/>
      <c r="K18" s="834"/>
      <c r="L18" s="832"/>
      <c r="M18" s="832"/>
      <c r="N18" s="832"/>
      <c r="O18" s="832"/>
      <c r="P18" s="832"/>
      <c r="Q18" s="832"/>
      <c r="R18" s="832"/>
      <c r="S18" s="832"/>
      <c r="T18" s="832"/>
      <c r="U18" s="833"/>
      <c r="V18" s="834"/>
      <c r="W18" s="832"/>
      <c r="X18" s="832"/>
      <c r="Y18" s="832"/>
      <c r="Z18" s="832"/>
      <c r="AA18" s="832"/>
      <c r="AB18" s="832"/>
      <c r="AC18" s="832"/>
      <c r="AD18" s="832"/>
      <c r="AE18" s="832"/>
      <c r="AF18" s="838"/>
    </row>
    <row r="19" spans="1:65" s="24" customFormat="1" ht="9" x14ac:dyDescent="0.15">
      <c r="A19" s="116" t="s">
        <v>131</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8"/>
    </row>
    <row r="20" spans="1:65" s="30" customFormat="1" x14ac:dyDescent="0.2">
      <c r="A20" s="828">
        <f>'Dienstreiseantrag eintägig'!A20:AF20</f>
        <v>0</v>
      </c>
      <c r="B20" s="829"/>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30"/>
    </row>
    <row r="21" spans="1:65" s="24" customFormat="1" ht="9" customHeight="1" x14ac:dyDescent="0.15">
      <c r="A21" s="116" t="s">
        <v>132</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8"/>
    </row>
    <row r="22" spans="1:65" s="24" customFormat="1" ht="23.25" customHeight="1" x14ac:dyDescent="0.15">
      <c r="A22" s="908">
        <f>'Dienstreiseantrag eintägig'!A22:AF22</f>
        <v>0</v>
      </c>
      <c r="B22" s="909"/>
      <c r="C22" s="909"/>
      <c r="D22" s="909"/>
      <c r="E22" s="909"/>
      <c r="F22" s="909"/>
      <c r="G22" s="909"/>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10"/>
    </row>
    <row r="23" spans="1:65" s="24" customFormat="1" ht="28.5" customHeight="1" x14ac:dyDescent="0.15">
      <c r="A23" s="942" t="s">
        <v>319</v>
      </c>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847"/>
    </row>
    <row r="24" spans="1:65" ht="12.4" customHeight="1" x14ac:dyDescent="0.2">
      <c r="A24" s="898" t="s">
        <v>218</v>
      </c>
      <c r="B24" s="819"/>
      <c r="C24" s="819"/>
      <c r="D24" s="819"/>
      <c r="E24" s="904"/>
      <c r="F24" s="905"/>
      <c r="G24" s="905"/>
      <c r="H24" s="905"/>
      <c r="I24" s="905"/>
      <c r="J24" s="905"/>
      <c r="K24" s="905"/>
      <c r="L24" s="906"/>
      <c r="M24" s="904"/>
      <c r="N24" s="905"/>
      <c r="O24" s="905"/>
      <c r="P24" s="905"/>
      <c r="Q24" s="905"/>
      <c r="R24" s="905"/>
      <c r="S24" s="905"/>
      <c r="T24" s="905"/>
      <c r="U24" s="906"/>
      <c r="V24" s="904"/>
      <c r="W24" s="905"/>
      <c r="X24" s="905"/>
      <c r="Y24" s="905"/>
      <c r="Z24" s="905"/>
      <c r="AA24" s="905"/>
      <c r="AB24" s="905"/>
      <c r="AC24" s="905"/>
      <c r="AD24" s="905"/>
      <c r="AE24" s="905"/>
      <c r="AF24" s="907"/>
    </row>
    <row r="25" spans="1:65" s="24" customFormat="1" ht="18" customHeight="1" x14ac:dyDescent="0.15">
      <c r="A25" s="790" t="s">
        <v>219</v>
      </c>
      <c r="B25" s="698"/>
      <c r="C25" s="698"/>
      <c r="D25" s="698"/>
      <c r="E25" s="698"/>
      <c r="F25" s="698"/>
      <c r="G25" s="698"/>
      <c r="H25" s="698"/>
      <c r="I25" s="699"/>
      <c r="J25" s="911" t="s">
        <v>220</v>
      </c>
      <c r="K25" s="817"/>
      <c r="L25" s="817"/>
      <c r="M25" s="817"/>
      <c r="N25" s="817"/>
      <c r="O25" s="817"/>
      <c r="P25" s="817"/>
      <c r="Q25" s="817"/>
      <c r="R25" s="817"/>
      <c r="S25" s="817"/>
      <c r="T25" s="817"/>
      <c r="U25" s="817"/>
      <c r="V25" s="817"/>
      <c r="W25" s="817"/>
      <c r="X25" s="817"/>
      <c r="Y25" s="818"/>
      <c r="Z25" s="949" t="s">
        <v>136</v>
      </c>
      <c r="AA25" s="949"/>
      <c r="AB25" s="949"/>
      <c r="AC25" s="949" t="s">
        <v>221</v>
      </c>
      <c r="AD25" s="949"/>
      <c r="AE25" s="949"/>
      <c r="AF25" s="950"/>
      <c r="AU25" s="903"/>
      <c r="AV25" s="903"/>
      <c r="AW25" s="903"/>
      <c r="AX25" s="903"/>
      <c r="AY25" s="903"/>
      <c r="AZ25" s="903"/>
      <c r="BA25" s="903"/>
      <c r="BB25" s="903"/>
      <c r="BC25" s="903"/>
      <c r="BD25" s="903"/>
      <c r="BE25" s="903"/>
      <c r="BF25" s="903"/>
      <c r="BG25" s="903"/>
      <c r="BH25" s="903"/>
      <c r="BI25" s="903"/>
      <c r="BJ25" s="903"/>
      <c r="BK25" s="903"/>
      <c r="BL25" s="903"/>
      <c r="BM25" s="903"/>
    </row>
    <row r="26" spans="1:65" x14ac:dyDescent="0.2">
      <c r="A26" s="129"/>
      <c r="B26" s="911" t="s">
        <v>222</v>
      </c>
      <c r="C26" s="817"/>
      <c r="D26" s="817"/>
      <c r="E26" s="817"/>
      <c r="F26" s="817"/>
      <c r="G26" s="817"/>
      <c r="H26" s="817"/>
      <c r="I26" s="818"/>
      <c r="J26" s="943"/>
      <c r="K26" s="944"/>
      <c r="L26" s="944"/>
      <c r="M26" s="944"/>
      <c r="N26" s="944"/>
      <c r="O26" s="944"/>
      <c r="P26" s="944"/>
      <c r="Q26" s="944"/>
      <c r="R26" s="944"/>
      <c r="S26" s="944"/>
      <c r="T26" s="944"/>
      <c r="U26" s="944"/>
      <c r="V26" s="944"/>
      <c r="W26" s="944"/>
      <c r="X26" s="944"/>
      <c r="Y26" s="945"/>
      <c r="Z26" s="946"/>
      <c r="AA26" s="946"/>
      <c r="AB26" s="946"/>
      <c r="AC26" s="947">
        <f>ROUNDDOWN(Z26,0)*0.15</f>
        <v>0</v>
      </c>
      <c r="AD26" s="947"/>
      <c r="AE26" s="947"/>
      <c r="AF26" s="948"/>
      <c r="AU26" s="903"/>
      <c r="AV26" s="903"/>
      <c r="AW26" s="903"/>
      <c r="AX26" s="903"/>
      <c r="AY26" s="903"/>
      <c r="AZ26" s="903"/>
      <c r="BA26" s="903"/>
      <c r="BB26" s="903"/>
      <c r="BC26" s="903"/>
      <c r="BD26" s="903"/>
      <c r="BE26" s="903"/>
      <c r="BF26" s="903"/>
      <c r="BG26" s="903"/>
      <c r="BH26" s="903"/>
      <c r="BI26" s="903"/>
      <c r="BJ26" s="903"/>
      <c r="BK26" s="903"/>
      <c r="BL26" s="903"/>
      <c r="BM26" s="903"/>
    </row>
    <row r="27" spans="1:65" ht="12.75" customHeight="1" x14ac:dyDescent="0.2">
      <c r="A27" s="129"/>
      <c r="B27" s="911" t="s">
        <v>223</v>
      </c>
      <c r="C27" s="817"/>
      <c r="D27" s="817"/>
      <c r="E27" s="817"/>
      <c r="F27" s="817"/>
      <c r="G27" s="817"/>
      <c r="H27" s="817"/>
      <c r="I27" s="817"/>
      <c r="J27" s="943"/>
      <c r="K27" s="944"/>
      <c r="L27" s="944"/>
      <c r="M27" s="944"/>
      <c r="N27" s="944"/>
      <c r="O27" s="944"/>
      <c r="P27" s="944"/>
      <c r="Q27" s="944"/>
      <c r="R27" s="944"/>
      <c r="S27" s="944"/>
      <c r="T27" s="944"/>
      <c r="U27" s="944"/>
      <c r="V27" s="944"/>
      <c r="W27" s="944"/>
      <c r="X27" s="944"/>
      <c r="Y27" s="945"/>
      <c r="Z27" s="946"/>
      <c r="AA27" s="946"/>
      <c r="AB27" s="946"/>
      <c r="AC27" s="947">
        <f>ROUNDDOWN(Z27,0)*0.25</f>
        <v>0</v>
      </c>
      <c r="AD27" s="947"/>
      <c r="AE27" s="947"/>
      <c r="AF27" s="948"/>
      <c r="AU27" s="903"/>
      <c r="AV27" s="903"/>
      <c r="AW27" s="903"/>
      <c r="AX27" s="903"/>
      <c r="AY27" s="903"/>
      <c r="AZ27" s="903"/>
      <c r="BA27" s="903"/>
      <c r="BB27" s="903"/>
      <c r="BC27" s="903"/>
      <c r="BD27" s="903"/>
      <c r="BE27" s="903"/>
      <c r="BF27" s="903"/>
      <c r="BG27" s="903"/>
      <c r="BH27" s="903"/>
      <c r="BI27" s="903"/>
      <c r="BJ27" s="903"/>
      <c r="BK27" s="903"/>
      <c r="BL27" s="903"/>
      <c r="BM27" s="903"/>
    </row>
    <row r="28" spans="1:65" x14ac:dyDescent="0.2">
      <c r="A28" s="129"/>
      <c r="B28" s="911" t="s">
        <v>224</v>
      </c>
      <c r="C28" s="817"/>
      <c r="D28" s="817"/>
      <c r="E28" s="817"/>
      <c r="F28" s="817"/>
      <c r="G28" s="817"/>
      <c r="H28" s="817"/>
      <c r="I28" s="817"/>
      <c r="J28" s="943"/>
      <c r="K28" s="944"/>
      <c r="L28" s="944"/>
      <c r="M28" s="944"/>
      <c r="N28" s="944"/>
      <c r="O28" s="944"/>
      <c r="P28" s="944"/>
      <c r="Q28" s="944"/>
      <c r="R28" s="944"/>
      <c r="S28" s="944"/>
      <c r="T28" s="944"/>
      <c r="U28" s="944"/>
      <c r="V28" s="944"/>
      <c r="W28" s="944"/>
      <c r="X28" s="944"/>
      <c r="Y28" s="945"/>
      <c r="Z28" s="946"/>
      <c r="AA28" s="946"/>
      <c r="AB28" s="946"/>
      <c r="AC28" s="947">
        <f>ROUNDDOWN(Z28,0)*0.35</f>
        <v>0</v>
      </c>
      <c r="AD28" s="947"/>
      <c r="AE28" s="947"/>
      <c r="AF28" s="948"/>
      <c r="AU28" s="903"/>
      <c r="AV28" s="903"/>
      <c r="AW28" s="903"/>
      <c r="AX28" s="903"/>
      <c r="AY28" s="903"/>
      <c r="AZ28" s="903"/>
      <c r="BA28" s="903"/>
      <c r="BB28" s="903"/>
      <c r="BC28" s="903"/>
      <c r="BD28" s="903"/>
      <c r="BE28" s="903"/>
      <c r="BF28" s="903"/>
      <c r="BG28" s="903"/>
      <c r="BH28" s="903"/>
      <c r="BI28" s="903"/>
      <c r="BJ28" s="903"/>
      <c r="BK28" s="903"/>
      <c r="BL28" s="903"/>
      <c r="BM28" s="903"/>
    </row>
    <row r="29" spans="1:65" x14ac:dyDescent="0.2">
      <c r="A29" s="129"/>
      <c r="B29" s="911" t="s">
        <v>225</v>
      </c>
      <c r="C29" s="817"/>
      <c r="D29" s="817"/>
      <c r="E29" s="817"/>
      <c r="F29" s="817"/>
      <c r="G29" s="817"/>
      <c r="H29" s="817"/>
      <c r="I29" s="817"/>
      <c r="J29" s="943"/>
      <c r="K29" s="944"/>
      <c r="L29" s="944"/>
      <c r="M29" s="944"/>
      <c r="N29" s="944"/>
      <c r="O29" s="944"/>
      <c r="P29" s="944"/>
      <c r="Q29" s="944"/>
      <c r="R29" s="944"/>
      <c r="S29" s="944"/>
      <c r="T29" s="944"/>
      <c r="U29" s="944"/>
      <c r="V29" s="944"/>
      <c r="W29" s="944"/>
      <c r="X29" s="944"/>
      <c r="Y29" s="945"/>
      <c r="Z29" s="946"/>
      <c r="AA29" s="946"/>
      <c r="AB29" s="946"/>
      <c r="AC29" s="947">
        <f>ROUNDDOWN(Z29,0)*0.07</f>
        <v>0</v>
      </c>
      <c r="AD29" s="947"/>
      <c r="AE29" s="947"/>
      <c r="AF29" s="948"/>
    </row>
    <row r="30" spans="1:65" x14ac:dyDescent="0.2">
      <c r="A30" s="129"/>
      <c r="B30" s="911" t="s">
        <v>226</v>
      </c>
      <c r="C30" s="817"/>
      <c r="D30" s="817"/>
      <c r="E30" s="817"/>
      <c r="F30" s="817"/>
      <c r="G30" s="817"/>
      <c r="H30" s="817"/>
      <c r="I30" s="817"/>
      <c r="J30" s="943"/>
      <c r="K30" s="944"/>
      <c r="L30" s="944"/>
      <c r="M30" s="944"/>
      <c r="N30" s="944"/>
      <c r="O30" s="944"/>
      <c r="P30" s="944"/>
      <c r="Q30" s="944"/>
      <c r="R30" s="944"/>
      <c r="S30" s="944"/>
      <c r="T30" s="944"/>
      <c r="U30" s="944"/>
      <c r="V30" s="944"/>
      <c r="W30" s="944"/>
      <c r="X30" s="944"/>
      <c r="Y30" s="945"/>
      <c r="Z30" s="946"/>
      <c r="AA30" s="946"/>
      <c r="AB30" s="946"/>
      <c r="AC30" s="947">
        <f>ROUNDDOWN(Z30,0)*0.1</f>
        <v>0</v>
      </c>
      <c r="AD30" s="947"/>
      <c r="AE30" s="947"/>
      <c r="AF30" s="948"/>
    </row>
    <row r="31" spans="1:65" x14ac:dyDescent="0.2">
      <c r="A31" s="129"/>
      <c r="B31" s="911" t="s">
        <v>227</v>
      </c>
      <c r="C31" s="817"/>
      <c r="D31" s="817"/>
      <c r="E31" s="817"/>
      <c r="F31" s="817"/>
      <c r="G31" s="817"/>
      <c r="H31" s="817"/>
      <c r="I31" s="818"/>
      <c r="J31" s="951"/>
      <c r="K31" s="952"/>
      <c r="L31" s="952"/>
      <c r="M31" s="952"/>
      <c r="N31" s="952"/>
      <c r="O31" s="952"/>
      <c r="P31" s="952"/>
      <c r="Q31" s="952"/>
      <c r="R31" s="952"/>
      <c r="S31" s="952"/>
      <c r="T31" s="952"/>
      <c r="U31" s="952"/>
      <c r="V31" s="952"/>
      <c r="W31" s="952"/>
      <c r="X31" s="952"/>
      <c r="Y31" s="953"/>
      <c r="Z31" s="946"/>
      <c r="AA31" s="946"/>
      <c r="AB31" s="946"/>
      <c r="AC31" s="947">
        <f>ROUNDDOWN(Z31,0)*0.05</f>
        <v>0</v>
      </c>
      <c r="AD31" s="947"/>
      <c r="AE31" s="947"/>
      <c r="AF31" s="948"/>
    </row>
    <row r="32" spans="1:65" x14ac:dyDescent="0.2">
      <c r="A32" s="129"/>
      <c r="B32" s="911" t="str">
        <f>IF('Dienstreiseantrag eintägig'!A24="14 anerkannter PKW der NPÄ's mit Zuschlag","Anerkannter PKW der NPÄ's mit Zuschlag",IF('Dienstreiseantrag eintägig'!A25="14 anerkannter PKW der NPÄ's mit Zuschlag","Anerkannter PKW der NPÄ's mit Zuschlag",IF('Dienstreiseantrag eintägig'!A26="14 anerkannter PKW der NPÄ's mit Zuschlag","Anerkannter PKW der NPÄ's mit Zuschlag",IF('Dienstreiseantrag eintägig'!A27="14 anerkannter PKW der NPÄ's mit Zuschlag","Anerkannter PKW der NPÄ's mit Zuschlag",""))))</f>
        <v/>
      </c>
      <c r="C32" s="817"/>
      <c r="D32" s="817"/>
      <c r="E32" s="817"/>
      <c r="F32" s="817"/>
      <c r="G32" s="817"/>
      <c r="H32" s="817"/>
      <c r="I32" s="817"/>
      <c r="J32" s="943"/>
      <c r="K32" s="944"/>
      <c r="L32" s="944"/>
      <c r="M32" s="944"/>
      <c r="N32" s="944"/>
      <c r="O32" s="944"/>
      <c r="P32" s="944"/>
      <c r="Q32" s="944"/>
      <c r="R32" s="944"/>
      <c r="S32" s="944"/>
      <c r="T32" s="944"/>
      <c r="U32" s="944"/>
      <c r="V32" s="944"/>
      <c r="W32" s="944"/>
      <c r="X32" s="944"/>
      <c r="Y32" s="945"/>
      <c r="Z32" s="946"/>
      <c r="AA32" s="946"/>
      <c r="AB32" s="946"/>
      <c r="AC32" s="947">
        <f>IF(B32="",0,ROUNDDOWN(Z32,0)*0.4)</f>
        <v>0</v>
      </c>
      <c r="AD32" s="947"/>
      <c r="AE32" s="947"/>
      <c r="AF32" s="948"/>
    </row>
    <row r="33" spans="1:39" x14ac:dyDescent="0.2">
      <c r="A33" s="129"/>
      <c r="B33" s="912"/>
      <c r="C33" s="913"/>
      <c r="D33" s="913"/>
      <c r="E33" s="913"/>
      <c r="F33" s="913"/>
      <c r="G33" s="913"/>
      <c r="H33" s="913"/>
      <c r="I33" s="913"/>
      <c r="J33" s="913"/>
      <c r="K33" s="913"/>
      <c r="L33" s="913"/>
      <c r="M33" s="913"/>
      <c r="N33" s="913"/>
      <c r="O33" s="913"/>
      <c r="P33" s="913"/>
      <c r="Q33" s="913"/>
      <c r="R33" s="913"/>
      <c r="S33" s="913"/>
      <c r="T33" s="913"/>
      <c r="U33" s="913"/>
      <c r="V33" s="913"/>
      <c r="W33" s="913"/>
      <c r="X33" s="913"/>
      <c r="Y33" s="914"/>
      <c r="Z33" s="911" t="s">
        <v>228</v>
      </c>
      <c r="AA33" s="817"/>
      <c r="AB33" s="818"/>
      <c r="AC33" s="954">
        <f>SUM(AC26:AF32)</f>
        <v>0</v>
      </c>
      <c r="AD33" s="955"/>
      <c r="AE33" s="955"/>
      <c r="AF33" s="956"/>
    </row>
    <row r="34" spans="1:39" s="120" customFormat="1" ht="18.75" customHeight="1" x14ac:dyDescent="0.15">
      <c r="A34" s="957" t="s">
        <v>229</v>
      </c>
      <c r="B34" s="949"/>
      <c r="C34" s="949"/>
      <c r="D34" s="949"/>
      <c r="E34" s="949"/>
      <c r="F34" s="949"/>
      <c r="G34" s="949"/>
      <c r="H34" s="949"/>
      <c r="I34" s="949"/>
      <c r="J34" s="958" t="s">
        <v>220</v>
      </c>
      <c r="K34" s="959"/>
      <c r="L34" s="959"/>
      <c r="M34" s="141" t="str">
        <f>IF(A35&gt;0," *","")</f>
        <v/>
      </c>
      <c r="N34" s="156"/>
      <c r="O34" s="156"/>
      <c r="P34" s="156"/>
      <c r="Q34" s="156"/>
      <c r="R34" s="156"/>
      <c r="S34" s="156"/>
      <c r="T34" s="156"/>
      <c r="U34" s="157"/>
      <c r="V34" s="960" t="s">
        <v>230</v>
      </c>
      <c r="W34" s="961"/>
      <c r="X34" s="961"/>
      <c r="Y34" s="158" t="str">
        <f>IF(A35&gt;0," *","")</f>
        <v/>
      </c>
      <c r="Z34" s="960" t="s">
        <v>136</v>
      </c>
      <c r="AA34" s="961"/>
      <c r="AB34" s="158" t="str">
        <f>IF(A35&gt;0," *","")</f>
        <v/>
      </c>
      <c r="AC34" s="949" t="s">
        <v>221</v>
      </c>
      <c r="AD34" s="949"/>
      <c r="AE34" s="949"/>
      <c r="AF34" s="950"/>
    </row>
    <row r="35" spans="1:39" s="120" customFormat="1" ht="12.4" customHeight="1" x14ac:dyDescent="0.2">
      <c r="A35" s="964"/>
      <c r="B35" s="965"/>
      <c r="C35" s="965"/>
      <c r="D35" s="965"/>
      <c r="E35" s="965"/>
      <c r="F35" s="965"/>
      <c r="G35" s="965"/>
      <c r="H35" s="965"/>
      <c r="I35" s="965"/>
      <c r="J35" s="966"/>
      <c r="K35" s="966"/>
      <c r="L35" s="966"/>
      <c r="M35" s="966"/>
      <c r="N35" s="966"/>
      <c r="O35" s="966"/>
      <c r="P35" s="966"/>
      <c r="Q35" s="966"/>
      <c r="R35" s="966"/>
      <c r="S35" s="966"/>
      <c r="T35" s="966"/>
      <c r="U35" s="966"/>
      <c r="V35" s="967"/>
      <c r="W35" s="968"/>
      <c r="X35" s="968"/>
      <c r="Y35" s="969"/>
      <c r="Z35" s="970"/>
      <c r="AA35" s="971"/>
      <c r="AB35" s="972"/>
      <c r="AC35" s="962">
        <f>V35*(ROUNDDOWN(Z35,0))*0.02</f>
        <v>0</v>
      </c>
      <c r="AD35" s="962"/>
      <c r="AE35" s="962"/>
      <c r="AF35" s="963"/>
      <c r="AM35" s="360"/>
    </row>
    <row r="36" spans="1:39" s="120" customFormat="1" ht="12.4" customHeight="1" x14ac:dyDescent="0.2">
      <c r="A36" s="964"/>
      <c r="B36" s="965"/>
      <c r="C36" s="965"/>
      <c r="D36" s="965"/>
      <c r="E36" s="965"/>
      <c r="F36" s="965"/>
      <c r="G36" s="965"/>
      <c r="H36" s="965"/>
      <c r="I36" s="965"/>
      <c r="J36" s="966"/>
      <c r="K36" s="966"/>
      <c r="L36" s="966"/>
      <c r="M36" s="966"/>
      <c r="N36" s="966"/>
      <c r="O36" s="966"/>
      <c r="P36" s="966"/>
      <c r="Q36" s="966"/>
      <c r="R36" s="966"/>
      <c r="S36" s="966"/>
      <c r="T36" s="966"/>
      <c r="U36" s="966"/>
      <c r="V36" s="967"/>
      <c r="W36" s="968"/>
      <c r="X36" s="968"/>
      <c r="Y36" s="969"/>
      <c r="Z36" s="970"/>
      <c r="AA36" s="971"/>
      <c r="AB36" s="972"/>
      <c r="AC36" s="962">
        <f>V36*(ROUNDDOWN(Z36,0))*0.02</f>
        <v>0</v>
      </c>
      <c r="AD36" s="962"/>
      <c r="AE36" s="962"/>
      <c r="AF36" s="963"/>
    </row>
    <row r="37" spans="1:39" ht="12.4" customHeight="1" x14ac:dyDescent="0.2">
      <c r="A37" s="964"/>
      <c r="B37" s="965"/>
      <c r="C37" s="965"/>
      <c r="D37" s="965"/>
      <c r="E37" s="965"/>
      <c r="F37" s="965"/>
      <c r="G37" s="965"/>
      <c r="H37" s="965"/>
      <c r="I37" s="965"/>
      <c r="J37" s="966"/>
      <c r="K37" s="966"/>
      <c r="L37" s="966"/>
      <c r="M37" s="966"/>
      <c r="N37" s="966"/>
      <c r="O37" s="966"/>
      <c r="P37" s="966"/>
      <c r="Q37" s="966"/>
      <c r="R37" s="966"/>
      <c r="S37" s="966"/>
      <c r="T37" s="966"/>
      <c r="U37" s="966"/>
      <c r="V37" s="967"/>
      <c r="W37" s="968"/>
      <c r="X37" s="968"/>
      <c r="Y37" s="969"/>
      <c r="Z37" s="970"/>
      <c r="AA37" s="971"/>
      <c r="AB37" s="972"/>
      <c r="AC37" s="962">
        <f>V37*(ROUNDDOWN(Z37,0))*0.02</f>
        <v>0</v>
      </c>
      <c r="AD37" s="962"/>
      <c r="AE37" s="962"/>
      <c r="AF37" s="963"/>
    </row>
    <row r="38" spans="1:39" ht="12.4" customHeight="1" x14ac:dyDescent="0.2">
      <c r="A38" s="964"/>
      <c r="B38" s="965"/>
      <c r="C38" s="965"/>
      <c r="D38" s="965"/>
      <c r="E38" s="965"/>
      <c r="F38" s="965"/>
      <c r="G38" s="965"/>
      <c r="H38" s="965"/>
      <c r="I38" s="965"/>
      <c r="J38" s="966"/>
      <c r="K38" s="966"/>
      <c r="L38" s="966"/>
      <c r="M38" s="966"/>
      <c r="N38" s="966"/>
      <c r="O38" s="966"/>
      <c r="P38" s="966"/>
      <c r="Q38" s="966"/>
      <c r="R38" s="966"/>
      <c r="S38" s="966"/>
      <c r="T38" s="966"/>
      <c r="U38" s="966"/>
      <c r="V38" s="967"/>
      <c r="W38" s="968"/>
      <c r="X38" s="968"/>
      <c r="Y38" s="969"/>
      <c r="Z38" s="970"/>
      <c r="AA38" s="971"/>
      <c r="AB38" s="972"/>
      <c r="AC38" s="962">
        <f>V38*(ROUNDDOWN(Z38,0))*0.02</f>
        <v>0</v>
      </c>
      <c r="AD38" s="962"/>
      <c r="AE38" s="962"/>
      <c r="AF38" s="963"/>
    </row>
    <row r="39" spans="1:39" ht="12.4" customHeight="1" x14ac:dyDescent="0.2">
      <c r="A39" s="973"/>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4"/>
      <c r="Z39" s="762" t="s">
        <v>228</v>
      </c>
      <c r="AA39" s="763"/>
      <c r="AB39" s="764"/>
      <c r="AC39" s="974">
        <f>SUM(AC35:AF38)</f>
        <v>0</v>
      </c>
      <c r="AD39" s="974"/>
      <c r="AE39" s="974"/>
      <c r="AF39" s="975"/>
    </row>
    <row r="40" spans="1:39" s="24" customFormat="1" ht="9" customHeight="1" x14ac:dyDescent="0.15">
      <c r="A40" s="122" t="s">
        <v>231</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59"/>
      <c r="AA40" s="159"/>
      <c r="AB40" s="159"/>
      <c r="AC40" s="123"/>
      <c r="AD40" s="123"/>
      <c r="AE40" s="123"/>
      <c r="AF40" s="124"/>
    </row>
    <row r="41" spans="1:39" ht="18.75" customHeight="1" x14ac:dyDescent="0.2">
      <c r="A41" s="957" t="s">
        <v>232</v>
      </c>
      <c r="B41" s="949"/>
      <c r="C41" s="949" t="s">
        <v>233</v>
      </c>
      <c r="D41" s="949"/>
      <c r="E41" s="949"/>
      <c r="F41" s="949"/>
      <c r="G41" s="949"/>
      <c r="H41" s="949"/>
      <c r="I41" s="949"/>
      <c r="J41" s="949"/>
      <c r="K41" s="949"/>
      <c r="L41" s="949"/>
      <c r="M41" s="949" t="s">
        <v>234</v>
      </c>
      <c r="N41" s="949"/>
      <c r="O41" s="949"/>
      <c r="P41" s="949"/>
      <c r="Q41" s="949" t="s">
        <v>235</v>
      </c>
      <c r="R41" s="949"/>
      <c r="S41" s="949"/>
      <c r="T41" s="949"/>
      <c r="U41" s="949" t="s">
        <v>236</v>
      </c>
      <c r="V41" s="949"/>
      <c r="W41" s="949"/>
      <c r="X41" s="949"/>
      <c r="Y41" s="35"/>
      <c r="Z41" s="35"/>
      <c r="AA41" s="35"/>
      <c r="AB41" s="35"/>
      <c r="AC41" s="35"/>
      <c r="AD41" s="35"/>
      <c r="AE41" s="35"/>
      <c r="AF41" s="48"/>
    </row>
    <row r="42" spans="1:39" x14ac:dyDescent="0.2">
      <c r="A42" s="979">
        <v>1</v>
      </c>
      <c r="B42" s="980"/>
      <c r="C42" s="981"/>
      <c r="D42" s="982"/>
      <c r="E42" s="982"/>
      <c r="F42" s="982"/>
      <c r="G42" s="982"/>
      <c r="H42" s="982"/>
      <c r="I42" s="982"/>
      <c r="J42" s="982"/>
      <c r="K42" s="982"/>
      <c r="L42" s="983"/>
      <c r="M42" s="984"/>
      <c r="N42" s="985"/>
      <c r="O42" s="985"/>
      <c r="P42" s="986"/>
      <c r="Q42" s="987"/>
      <c r="R42" s="988"/>
      <c r="S42" s="988"/>
      <c r="T42" s="989"/>
      <c r="U42" s="976"/>
      <c r="V42" s="977"/>
      <c r="W42" s="977"/>
      <c r="X42" s="978"/>
      <c r="Y42" s="35"/>
      <c r="Z42" s="35"/>
      <c r="AA42" s="35"/>
      <c r="AB42" s="35"/>
      <c r="AC42" s="35"/>
      <c r="AD42" s="35"/>
      <c r="AE42" s="35"/>
      <c r="AF42" s="48"/>
    </row>
    <row r="43" spans="1:39" x14ac:dyDescent="0.2">
      <c r="A43" s="979">
        <v>2</v>
      </c>
      <c r="B43" s="980"/>
      <c r="C43" s="981"/>
      <c r="D43" s="982"/>
      <c r="E43" s="982"/>
      <c r="F43" s="982"/>
      <c r="G43" s="982"/>
      <c r="H43" s="982"/>
      <c r="I43" s="982"/>
      <c r="J43" s="982"/>
      <c r="K43" s="982"/>
      <c r="L43" s="983"/>
      <c r="M43" s="984"/>
      <c r="N43" s="985"/>
      <c r="O43" s="985"/>
      <c r="P43" s="986"/>
      <c r="Q43" s="987"/>
      <c r="R43" s="988"/>
      <c r="S43" s="988"/>
      <c r="T43" s="989"/>
      <c r="U43" s="976"/>
      <c r="V43" s="977"/>
      <c r="W43" s="977"/>
      <c r="X43" s="978"/>
      <c r="Y43" s="35"/>
      <c r="Z43" s="35"/>
      <c r="AA43" s="35"/>
      <c r="AB43" s="35"/>
      <c r="AC43" s="35"/>
      <c r="AD43" s="35"/>
      <c r="AE43" s="35"/>
      <c r="AF43" s="48"/>
    </row>
    <row r="44" spans="1:39" x14ac:dyDescent="0.2">
      <c r="A44" s="979">
        <v>3</v>
      </c>
      <c r="B44" s="980"/>
      <c r="C44" s="981"/>
      <c r="D44" s="982"/>
      <c r="E44" s="982"/>
      <c r="F44" s="982"/>
      <c r="G44" s="982"/>
      <c r="H44" s="982"/>
      <c r="I44" s="982"/>
      <c r="J44" s="982"/>
      <c r="K44" s="982"/>
      <c r="L44" s="983"/>
      <c r="M44" s="984"/>
      <c r="N44" s="985"/>
      <c r="O44" s="985"/>
      <c r="P44" s="986"/>
      <c r="Q44" s="987"/>
      <c r="R44" s="988"/>
      <c r="S44" s="988"/>
      <c r="T44" s="989"/>
      <c r="U44" s="976"/>
      <c r="V44" s="977"/>
      <c r="W44" s="977"/>
      <c r="X44" s="978"/>
      <c r="Y44" s="35"/>
      <c r="Z44" s="35"/>
      <c r="AA44" s="35"/>
      <c r="AB44" s="35"/>
      <c r="AC44" s="35"/>
      <c r="AD44" s="35"/>
      <c r="AE44" s="35"/>
      <c r="AF44" s="48"/>
    </row>
    <row r="45" spans="1:39" x14ac:dyDescent="0.2">
      <c r="A45" s="979">
        <v>4</v>
      </c>
      <c r="B45" s="980"/>
      <c r="C45" s="981"/>
      <c r="D45" s="982"/>
      <c r="E45" s="982"/>
      <c r="F45" s="982"/>
      <c r="G45" s="982"/>
      <c r="H45" s="982"/>
      <c r="I45" s="982"/>
      <c r="J45" s="982"/>
      <c r="K45" s="982"/>
      <c r="L45" s="983"/>
      <c r="M45" s="984"/>
      <c r="N45" s="985"/>
      <c r="O45" s="985"/>
      <c r="P45" s="986"/>
      <c r="Q45" s="987"/>
      <c r="R45" s="988"/>
      <c r="S45" s="988"/>
      <c r="T45" s="989"/>
      <c r="U45" s="976"/>
      <c r="V45" s="977"/>
      <c r="W45" s="977"/>
      <c r="X45" s="978"/>
      <c r="Y45" s="35"/>
      <c r="Z45" s="35"/>
      <c r="AA45" s="35"/>
      <c r="AB45" s="35"/>
      <c r="AC45" s="35"/>
      <c r="AD45" s="35"/>
      <c r="AE45" s="35"/>
      <c r="AF45" s="48"/>
    </row>
    <row r="46" spans="1:39" x14ac:dyDescent="0.2">
      <c r="A46" s="979">
        <v>5</v>
      </c>
      <c r="B46" s="980"/>
      <c r="C46" s="981"/>
      <c r="D46" s="982"/>
      <c r="E46" s="982"/>
      <c r="F46" s="982"/>
      <c r="G46" s="982"/>
      <c r="H46" s="982"/>
      <c r="I46" s="982"/>
      <c r="J46" s="982"/>
      <c r="K46" s="982"/>
      <c r="L46" s="983"/>
      <c r="M46" s="984"/>
      <c r="N46" s="985"/>
      <c r="O46" s="985"/>
      <c r="P46" s="986"/>
      <c r="Q46" s="987"/>
      <c r="R46" s="988"/>
      <c r="S46" s="988"/>
      <c r="T46" s="989"/>
      <c r="U46" s="976"/>
      <c r="V46" s="977"/>
      <c r="W46" s="977"/>
      <c r="X46" s="978"/>
      <c r="Y46" s="35"/>
      <c r="Z46" s="35"/>
      <c r="AA46" s="35"/>
      <c r="AB46" s="35"/>
      <c r="AC46" s="35"/>
      <c r="AD46" s="35"/>
      <c r="AE46" s="35"/>
      <c r="AF46" s="48"/>
    </row>
    <row r="47" spans="1:39" x14ac:dyDescent="0.2">
      <c r="A47" s="979">
        <v>6</v>
      </c>
      <c r="B47" s="980"/>
      <c r="C47" s="981"/>
      <c r="D47" s="982"/>
      <c r="E47" s="982"/>
      <c r="F47" s="982"/>
      <c r="G47" s="982"/>
      <c r="H47" s="982"/>
      <c r="I47" s="982"/>
      <c r="J47" s="982"/>
      <c r="K47" s="982"/>
      <c r="L47" s="983"/>
      <c r="M47" s="984"/>
      <c r="N47" s="985"/>
      <c r="O47" s="985"/>
      <c r="P47" s="986"/>
      <c r="Q47" s="987"/>
      <c r="R47" s="988"/>
      <c r="S47" s="988"/>
      <c r="T47" s="989"/>
      <c r="U47" s="976"/>
      <c r="V47" s="977"/>
      <c r="W47" s="977"/>
      <c r="X47" s="978"/>
      <c r="Y47" s="35"/>
      <c r="Z47" s="35"/>
      <c r="AA47" s="35"/>
      <c r="AB47" s="35"/>
      <c r="AC47" s="35"/>
      <c r="AD47" s="35"/>
      <c r="AE47" s="35"/>
      <c r="AF47" s="48"/>
    </row>
    <row r="48" spans="1:39" ht="12.4" customHeight="1" thickBot="1" x14ac:dyDescent="0.25">
      <c r="A48" s="990"/>
      <c r="B48" s="991"/>
      <c r="C48" s="991"/>
      <c r="D48" s="991"/>
      <c r="E48" s="991"/>
      <c r="F48" s="991"/>
      <c r="G48" s="991"/>
      <c r="H48" s="991"/>
      <c r="I48" s="991"/>
      <c r="J48" s="991"/>
      <c r="K48" s="991"/>
      <c r="L48" s="991"/>
      <c r="M48" s="991"/>
      <c r="N48" s="991"/>
      <c r="O48" s="991"/>
      <c r="P48" s="991"/>
      <c r="Q48" s="991"/>
      <c r="R48" s="991"/>
      <c r="S48" s="991"/>
      <c r="T48" s="991"/>
      <c r="U48" s="991"/>
      <c r="V48" s="991"/>
      <c r="W48" s="991"/>
      <c r="X48" s="991"/>
      <c r="Y48" s="992"/>
      <c r="Z48" s="993" t="s">
        <v>228</v>
      </c>
      <c r="AA48" s="993"/>
      <c r="AB48" s="993"/>
      <c r="AC48" s="994">
        <f>SUM(U42:X47)</f>
        <v>0</v>
      </c>
      <c r="AD48" s="994"/>
      <c r="AE48" s="994"/>
      <c r="AF48" s="995"/>
    </row>
    <row r="49" spans="1:32" s="24" customFormat="1" ht="9" customHeight="1" x14ac:dyDescent="0.15">
      <c r="A49" s="160" t="s">
        <v>327</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59"/>
      <c r="AA49" s="159"/>
      <c r="AB49" s="159"/>
      <c r="AC49" s="123"/>
      <c r="AD49" s="123"/>
      <c r="AE49" s="123"/>
      <c r="AF49" s="124"/>
    </row>
    <row r="50" spans="1:32" ht="12.75" customHeight="1" x14ac:dyDescent="0.2">
      <c r="A50" s="957" t="s">
        <v>232</v>
      </c>
      <c r="B50" s="949"/>
      <c r="C50" s="949" t="s">
        <v>233</v>
      </c>
      <c r="D50" s="949"/>
      <c r="E50" s="949"/>
      <c r="F50" s="949"/>
      <c r="G50" s="949"/>
      <c r="H50" s="949"/>
      <c r="I50" s="949"/>
      <c r="J50" s="949"/>
      <c r="K50" s="949"/>
      <c r="L50" s="949"/>
      <c r="M50" s="762" t="s">
        <v>237</v>
      </c>
      <c r="N50" s="763"/>
      <c r="O50" s="763"/>
      <c r="P50" s="763"/>
      <c r="Q50" s="763"/>
      <c r="R50" s="763"/>
      <c r="S50" s="763"/>
      <c r="T50" s="764"/>
      <c r="U50" s="949" t="s">
        <v>236</v>
      </c>
      <c r="V50" s="949"/>
      <c r="W50" s="949"/>
      <c r="X50" s="949"/>
      <c r="Y50" s="35"/>
      <c r="Z50" s="35"/>
      <c r="AA50" s="35"/>
      <c r="AB50" s="35"/>
      <c r="AC50" s="35"/>
      <c r="AD50" s="35"/>
      <c r="AE50" s="35"/>
      <c r="AF50" s="48"/>
    </row>
    <row r="51" spans="1:32" x14ac:dyDescent="0.2">
      <c r="A51" s="996">
        <v>1</v>
      </c>
      <c r="B51" s="997"/>
      <c r="C51" s="966"/>
      <c r="D51" s="966"/>
      <c r="E51" s="966"/>
      <c r="F51" s="966"/>
      <c r="G51" s="966"/>
      <c r="H51" s="966"/>
      <c r="I51" s="966"/>
      <c r="J51" s="966"/>
      <c r="K51" s="966"/>
      <c r="L51" s="966"/>
      <c r="M51" s="987"/>
      <c r="N51" s="988"/>
      <c r="O51" s="988"/>
      <c r="P51" s="988"/>
      <c r="Q51" s="988"/>
      <c r="R51" s="988"/>
      <c r="S51" s="988"/>
      <c r="T51" s="989"/>
      <c r="U51" s="998"/>
      <c r="V51" s="998"/>
      <c r="W51" s="998"/>
      <c r="X51" s="998"/>
      <c r="Y51" s="35"/>
      <c r="Z51" s="35"/>
      <c r="AA51" s="35"/>
      <c r="AB51" s="35"/>
      <c r="AC51" s="35"/>
      <c r="AD51" s="35"/>
      <c r="AE51" s="35"/>
      <c r="AF51" s="48"/>
    </row>
    <row r="52" spans="1:32" x14ac:dyDescent="0.2">
      <c r="A52" s="996">
        <v>2</v>
      </c>
      <c r="B52" s="997"/>
      <c r="C52" s="966"/>
      <c r="D52" s="966"/>
      <c r="E52" s="966"/>
      <c r="F52" s="966"/>
      <c r="G52" s="966"/>
      <c r="H52" s="966"/>
      <c r="I52" s="966"/>
      <c r="J52" s="966"/>
      <c r="K52" s="966"/>
      <c r="L52" s="966"/>
      <c r="M52" s="987"/>
      <c r="N52" s="988"/>
      <c r="O52" s="988"/>
      <c r="P52" s="988"/>
      <c r="Q52" s="988"/>
      <c r="R52" s="988"/>
      <c r="S52" s="988"/>
      <c r="T52" s="989"/>
      <c r="U52" s="998"/>
      <c r="V52" s="998"/>
      <c r="W52" s="998"/>
      <c r="X52" s="998"/>
      <c r="Y52" s="35"/>
      <c r="Z52" s="35"/>
      <c r="AA52" s="35"/>
      <c r="AB52" s="35"/>
      <c r="AC52" s="35"/>
      <c r="AD52" s="35"/>
      <c r="AE52" s="35"/>
      <c r="AF52" s="48"/>
    </row>
    <row r="53" spans="1:32" x14ac:dyDescent="0.2">
      <c r="A53" s="996">
        <v>3</v>
      </c>
      <c r="B53" s="997"/>
      <c r="C53" s="966"/>
      <c r="D53" s="966"/>
      <c r="E53" s="966"/>
      <c r="F53" s="966"/>
      <c r="G53" s="966"/>
      <c r="H53" s="966"/>
      <c r="I53" s="966"/>
      <c r="J53" s="966"/>
      <c r="K53" s="966"/>
      <c r="L53" s="966"/>
      <c r="M53" s="987"/>
      <c r="N53" s="988"/>
      <c r="O53" s="988"/>
      <c r="P53" s="988"/>
      <c r="Q53" s="988"/>
      <c r="R53" s="988"/>
      <c r="S53" s="988"/>
      <c r="T53" s="989"/>
      <c r="U53" s="998"/>
      <c r="V53" s="998"/>
      <c r="W53" s="998"/>
      <c r="X53" s="998"/>
      <c r="Y53" s="35"/>
      <c r="Z53" s="35"/>
      <c r="AA53" s="35"/>
      <c r="AB53" s="35"/>
      <c r="AC53" s="35"/>
      <c r="AD53" s="35"/>
      <c r="AE53" s="35"/>
      <c r="AF53" s="48"/>
    </row>
    <row r="54" spans="1:32" ht="12.4" customHeight="1" x14ac:dyDescent="0.2">
      <c r="A54" s="973"/>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4"/>
      <c r="Z54" s="949" t="s">
        <v>228</v>
      </c>
      <c r="AA54" s="949"/>
      <c r="AB54" s="949"/>
      <c r="AC54" s="974">
        <f>SUM(U51:X53)</f>
        <v>0</v>
      </c>
      <c r="AD54" s="974"/>
      <c r="AE54" s="974"/>
      <c r="AF54" s="975"/>
    </row>
    <row r="55" spans="1:32" ht="17.649999999999999" customHeight="1" x14ac:dyDescent="0.2">
      <c r="A55" s="999" t="s">
        <v>238</v>
      </c>
      <c r="B55" s="693"/>
      <c r="C55" s="693"/>
      <c r="D55" s="693"/>
      <c r="E55" s="693"/>
      <c r="F55" s="693"/>
      <c r="G55" s="693"/>
      <c r="H55" s="693"/>
      <c r="I55" s="693"/>
      <c r="J55" s="693"/>
      <c r="K55" s="1000">
        <f>'Dienstreiseantrag eintägig'!K47:L47</f>
        <v>0</v>
      </c>
      <c r="L55" s="1001"/>
      <c r="M55" s="1002" t="s">
        <v>239</v>
      </c>
      <c r="N55" s="1003"/>
      <c r="O55" s="1003"/>
      <c r="P55" s="1003"/>
      <c r="Q55" s="1003"/>
      <c r="R55" s="1003"/>
      <c r="S55" s="1003"/>
      <c r="T55" s="1003"/>
      <c r="U55" s="1003"/>
      <c r="V55" s="1003"/>
      <c r="W55" s="1003"/>
      <c r="X55" s="1003"/>
      <c r="Y55" s="278" t="str">
        <f>IF(K55="ja"," *","")</f>
        <v/>
      </c>
      <c r="Z55" s="692" t="s">
        <v>240</v>
      </c>
      <c r="AA55" s="693"/>
      <c r="AB55" s="694"/>
      <c r="AC55" s="1004"/>
      <c r="AD55" s="1005"/>
      <c r="AE55" s="1005"/>
      <c r="AF55" s="1006"/>
    </row>
    <row r="56" spans="1:32" s="24" customFormat="1" ht="9" customHeight="1" x14ac:dyDescent="0.15">
      <c r="A56" s="790" t="s">
        <v>328</v>
      </c>
      <c r="B56" s="698"/>
      <c r="C56" s="698"/>
      <c r="D56" s="698"/>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847"/>
    </row>
    <row r="57" spans="1:32" ht="12.75" customHeight="1" x14ac:dyDescent="0.2">
      <c r="A57" s="1030" t="str">
        <f>IF(Q1="Auslandsdienstreise","Bitte geben Sie für die Berechnung des Tagegeldes die Uhrzeiten der Grenzübertritte (bzw. Landezeitpunkte Flug) an.","")</f>
        <v/>
      </c>
      <c r="B57" s="1031"/>
      <c r="C57" s="1031"/>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2"/>
    </row>
    <row r="58" spans="1:32" ht="12.75" customHeight="1" x14ac:dyDescent="0.2">
      <c r="A58" s="1033"/>
      <c r="B58" s="1034"/>
      <c r="C58" s="1034"/>
      <c r="D58" s="1034"/>
      <c r="E58" s="1034"/>
      <c r="F58" s="1034"/>
      <c r="G58" s="1034"/>
      <c r="H58" s="1034"/>
      <c r="I58" s="1034"/>
      <c r="J58" s="1034"/>
      <c r="K58" s="1034"/>
      <c r="L58" s="1034"/>
      <c r="M58" s="1034"/>
      <c r="N58" s="1034"/>
      <c r="O58" s="1034"/>
      <c r="P58" s="1034"/>
      <c r="Q58" s="1034"/>
      <c r="R58" s="1034"/>
      <c r="S58" s="1034"/>
      <c r="T58" s="1034"/>
      <c r="U58" s="1034"/>
      <c r="V58" s="1034"/>
      <c r="W58" s="1034"/>
      <c r="X58" s="1034"/>
      <c r="Y58" s="1034"/>
      <c r="Z58" s="1034"/>
      <c r="AA58" s="1034"/>
      <c r="AB58" s="1034"/>
      <c r="AC58" s="1034"/>
      <c r="AD58" s="1034"/>
      <c r="AE58" s="1034"/>
      <c r="AF58" s="1035"/>
    </row>
    <row r="59" spans="1:32" ht="12.75" customHeight="1" x14ac:dyDescent="0.2">
      <c r="A59" s="1033"/>
      <c r="B59" s="1034"/>
      <c r="C59" s="1034"/>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5"/>
    </row>
    <row r="60" spans="1:32" ht="12.75" customHeight="1" thickBot="1" x14ac:dyDescent="0.25">
      <c r="A60" s="1024"/>
      <c r="B60" s="1025"/>
      <c r="C60" s="1025"/>
      <c r="D60" s="1025"/>
      <c r="E60" s="1025"/>
      <c r="F60" s="1025"/>
      <c r="G60" s="1025"/>
      <c r="H60" s="1025"/>
      <c r="I60" s="1025"/>
      <c r="J60" s="1025"/>
      <c r="K60" s="1025"/>
      <c r="L60" s="1025"/>
      <c r="M60" s="1025"/>
      <c r="N60" s="1025"/>
      <c r="O60" s="1025"/>
      <c r="P60" s="1025"/>
      <c r="Q60" s="1025"/>
      <c r="R60" s="1025"/>
      <c r="S60" s="1025"/>
      <c r="T60" s="1025"/>
      <c r="U60" s="1025"/>
      <c r="V60" s="1025"/>
      <c r="W60" s="1025"/>
      <c r="X60" s="1025"/>
      <c r="Y60" s="1025"/>
      <c r="Z60" s="1025"/>
      <c r="AA60" s="1025"/>
      <c r="AB60" s="1025"/>
      <c r="AC60" s="1025"/>
      <c r="AD60" s="1025"/>
      <c r="AE60" s="1025"/>
      <c r="AF60" s="1026"/>
    </row>
    <row r="61" spans="1:32" x14ac:dyDescent="0.2">
      <c r="A61" s="161" t="s">
        <v>241</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48"/>
    </row>
    <row r="62" spans="1:32" s="24" customFormat="1" ht="21.4" customHeight="1" x14ac:dyDescent="0.15">
      <c r="A62" s="1027" t="s">
        <v>242</v>
      </c>
      <c r="B62" s="1028"/>
      <c r="C62" s="1028"/>
      <c r="D62" s="1028"/>
      <c r="E62" s="1028"/>
      <c r="F62" s="1028"/>
      <c r="G62" s="1028"/>
      <c r="H62" s="1028"/>
      <c r="I62" s="1028"/>
      <c r="J62" s="1028"/>
      <c r="K62" s="1028"/>
      <c r="L62" s="1028"/>
      <c r="M62" s="1028"/>
      <c r="N62" s="1028"/>
      <c r="O62" s="1028"/>
      <c r="P62" s="1028"/>
      <c r="Q62" s="1028"/>
      <c r="R62" s="1028"/>
      <c r="S62" s="1028"/>
      <c r="T62" s="1028"/>
      <c r="U62" s="1028"/>
      <c r="V62" s="1028"/>
      <c r="W62" s="1028"/>
      <c r="X62" s="1028"/>
      <c r="Y62" s="1028"/>
      <c r="Z62" s="1028"/>
      <c r="AA62" s="1028"/>
      <c r="AB62" s="1028"/>
      <c r="AC62" s="1028"/>
      <c r="AD62" s="1028"/>
      <c r="AE62" s="1028"/>
      <c r="AF62" s="1029"/>
    </row>
    <row r="63" spans="1:32" s="24" customFormat="1" ht="9" x14ac:dyDescent="0.15">
      <c r="A63" s="122" t="s">
        <v>243</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4"/>
    </row>
    <row r="64" spans="1:32" s="24" customFormat="1" ht="11.25" customHeight="1" x14ac:dyDescent="0.15">
      <c r="A64" s="790"/>
      <c r="B64" s="698"/>
      <c r="C64" s="698"/>
      <c r="D64" s="698"/>
      <c r="E64" s="698"/>
      <c r="F64" s="698"/>
      <c r="G64" s="698"/>
      <c r="H64" s="698"/>
      <c r="I64" s="699"/>
      <c r="J64" s="703" t="s">
        <v>117</v>
      </c>
      <c r="K64" s="698"/>
      <c r="L64" s="698"/>
      <c r="M64" s="698"/>
      <c r="N64" s="699"/>
      <c r="O64" s="703" t="s">
        <v>118</v>
      </c>
      <c r="P64" s="698"/>
      <c r="Q64" s="698"/>
      <c r="R64" s="698"/>
      <c r="S64" s="699"/>
      <c r="T64" s="703" t="s">
        <v>244</v>
      </c>
      <c r="U64" s="698"/>
      <c r="V64" s="698"/>
      <c r="W64" s="698"/>
      <c r="X64" s="698"/>
      <c r="Y64" s="698"/>
      <c r="Z64" s="698"/>
      <c r="AA64" s="698"/>
      <c r="AB64" s="698"/>
      <c r="AC64" s="698"/>
      <c r="AD64" s="698"/>
      <c r="AE64" s="698"/>
      <c r="AF64" s="847"/>
    </row>
    <row r="65" spans="1:32" ht="24" customHeight="1" thickBot="1" x14ac:dyDescent="0.25">
      <c r="A65" s="1012"/>
      <c r="B65" s="1013"/>
      <c r="C65" s="1013"/>
      <c r="D65" s="1013"/>
      <c r="E65" s="1013"/>
      <c r="F65" s="1013"/>
      <c r="G65" s="1013"/>
      <c r="H65" s="1013"/>
      <c r="I65" s="1014"/>
      <c r="J65" s="1015"/>
      <c r="K65" s="1016"/>
      <c r="L65" s="1016"/>
      <c r="M65" s="1016"/>
      <c r="N65" s="1017"/>
      <c r="O65" s="1018"/>
      <c r="P65" s="1019"/>
      <c r="Q65" s="1019"/>
      <c r="R65" s="1019"/>
      <c r="S65" s="1020"/>
      <c r="T65" s="1021"/>
      <c r="U65" s="1022"/>
      <c r="V65" s="1022"/>
      <c r="W65" s="1022"/>
      <c r="X65" s="1022"/>
      <c r="Y65" s="1022"/>
      <c r="Z65" s="1022"/>
      <c r="AA65" s="1022"/>
      <c r="AB65" s="1022"/>
      <c r="AC65" s="1022"/>
      <c r="AD65" s="1022"/>
      <c r="AE65" s="1022"/>
      <c r="AF65" s="1023"/>
    </row>
    <row r="66" spans="1:32" s="21" customFormat="1" x14ac:dyDescent="0.2">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row>
    <row r="67" spans="1:32" s="21" customFormat="1" x14ac:dyDescent="0.2">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row>
    <row r="68" spans="1:32" s="21" customFormat="1" x14ac:dyDescent="0.2">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row>
    <row r="69" spans="1:32" s="21" customFormat="1" x14ac:dyDescent="0.2">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row>
    <row r="70" spans="1:32" s="21" customFormat="1" x14ac:dyDescent="0.2">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row>
    <row r="71" spans="1:32" s="21" customFormat="1" x14ac:dyDescent="0.2">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row>
    <row r="72" spans="1:32" s="21" customFormat="1" x14ac:dyDescent="0.2">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row>
    <row r="73" spans="1:32" s="21" customFormat="1" x14ac:dyDescent="0.2">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row>
    <row r="74" spans="1:32" s="21" customFormat="1" x14ac:dyDescent="0.2">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row>
    <row r="75" spans="1:32" s="21" customFormat="1" x14ac:dyDescent="0.2">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row>
    <row r="76" spans="1:32" s="21" customFormat="1" x14ac:dyDescent="0.2">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row>
    <row r="77" spans="1:32" s="21" customFormat="1" x14ac:dyDescent="0.2">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row>
    <row r="78" spans="1:32" s="21" customFormat="1" x14ac:dyDescent="0.2">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row>
    <row r="79" spans="1:32" s="21" customFormat="1" x14ac:dyDescent="0.2">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row>
    <row r="80" spans="1:32" s="21" customFormat="1" x14ac:dyDescent="0.2">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row>
    <row r="81" spans="1:32" s="21" customFormat="1" x14ac:dyDescent="0.2">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row>
    <row r="82" spans="1:32" s="21" customFormat="1" x14ac:dyDescent="0.2">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row>
    <row r="83" spans="1:32" s="21" customFormat="1" x14ac:dyDescent="0.2">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row>
    <row r="84" spans="1:32" s="21" customFormat="1" x14ac:dyDescent="0.2">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row>
    <row r="85" spans="1:32" s="21" customFormat="1" x14ac:dyDescent="0.2">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row>
    <row r="86" spans="1:32" s="21" customFormat="1" x14ac:dyDescent="0.2">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row>
    <row r="87" spans="1:32" s="21" customFormat="1" x14ac:dyDescent="0.2">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row>
    <row r="88" spans="1:32" s="21" customFormat="1" x14ac:dyDescent="0.2">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row>
    <row r="89" spans="1:32" s="21" customFormat="1" x14ac:dyDescent="0.2">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row>
    <row r="90" spans="1:32" s="21" customFormat="1" x14ac:dyDescent="0.2">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row>
    <row r="91" spans="1:32" s="21" customFormat="1" x14ac:dyDescent="0.2">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row>
    <row r="92" spans="1:32" s="21" customFormat="1" x14ac:dyDescent="0.2">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row>
    <row r="93" spans="1:32" s="21" customFormat="1" x14ac:dyDescent="0.2">
      <c r="A93" s="163"/>
      <c r="S93" s="164"/>
    </row>
    <row r="94" spans="1:32" s="21" customFormat="1" x14ac:dyDescent="0.2">
      <c r="A94" s="163"/>
      <c r="S94" s="164"/>
    </row>
    <row r="95" spans="1:32" s="21" customFormat="1" x14ac:dyDescent="0.2">
      <c r="A95" s="163"/>
      <c r="S95" s="164"/>
    </row>
    <row r="96" spans="1:32" s="21" customFormat="1" x14ac:dyDescent="0.2">
      <c r="A96" s="163"/>
      <c r="S96" s="164"/>
    </row>
    <row r="97" spans="1:19" s="21" customFormat="1" x14ac:dyDescent="0.2">
      <c r="A97" s="163"/>
      <c r="S97" s="164"/>
    </row>
    <row r="98" spans="1:19" s="21" customFormat="1" x14ac:dyDescent="0.2">
      <c r="A98" s="163"/>
      <c r="S98" s="164"/>
    </row>
    <row r="99" spans="1:19" s="21" customFormat="1" x14ac:dyDescent="0.2"/>
    <row r="100" spans="1:19" s="21" customFormat="1" x14ac:dyDescent="0.2"/>
    <row r="101" spans="1:19" s="21" customFormat="1" x14ac:dyDescent="0.2"/>
    <row r="102" spans="1:19" s="21" customFormat="1" x14ac:dyDescent="0.2"/>
    <row r="103" spans="1:19" s="21" customFormat="1" x14ac:dyDescent="0.2"/>
    <row r="104" spans="1:19" s="21" customFormat="1" x14ac:dyDescent="0.2"/>
    <row r="105" spans="1:19" s="21" customFormat="1" x14ac:dyDescent="0.2"/>
    <row r="106" spans="1:19" s="21" customFormat="1" x14ac:dyDescent="0.2"/>
    <row r="107" spans="1:19" s="21" customFormat="1" x14ac:dyDescent="0.2"/>
    <row r="108" spans="1:19" s="21" customFormat="1" x14ac:dyDescent="0.2"/>
    <row r="109" spans="1:19" s="21" customFormat="1" x14ac:dyDescent="0.2"/>
    <row r="110" spans="1:19" s="21" customFormat="1" x14ac:dyDescent="0.2"/>
    <row r="111" spans="1:19" s="21" customFormat="1" x14ac:dyDescent="0.2"/>
    <row r="112" spans="1:19"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pans="1:30" s="21" customFormat="1" x14ac:dyDescent="0.2"/>
    <row r="130" spans="1:30" s="21" customFormat="1" x14ac:dyDescent="0.2"/>
    <row r="131" spans="1:30" s="21" customFormat="1" x14ac:dyDescent="0.2"/>
    <row r="132" spans="1:30"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row>
    <row r="133" spans="1:30"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row>
    <row r="134" spans="1:30"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row>
    <row r="135" spans="1:30"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row>
    <row r="136" spans="1:30"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row>
    <row r="137" spans="1:30"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row>
    <row r="138" spans="1:30"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row>
    <row r="139" spans="1:30"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row>
    <row r="140" spans="1:30"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row>
    <row r="141" spans="1:30"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row>
    <row r="142" spans="1:30"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row>
    <row r="143" spans="1:30"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row>
    <row r="144" spans="1:30"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row>
    <row r="145" spans="1:30"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row>
  </sheetData>
  <sheetProtection password="DA8F" sheet="1" selectLockedCells="1"/>
  <mergeCells count="224">
    <mergeCell ref="J5:N5"/>
    <mergeCell ref="O5:R5"/>
    <mergeCell ref="S5:W5"/>
    <mergeCell ref="X5:AA5"/>
    <mergeCell ref="AB5:AF5"/>
    <mergeCell ref="J4:N4"/>
    <mergeCell ref="A6:I6"/>
    <mergeCell ref="J6:N6"/>
    <mergeCell ref="O6:R6"/>
    <mergeCell ref="S6:W6"/>
    <mergeCell ref="X6:AA6"/>
    <mergeCell ref="AG1:AL1"/>
    <mergeCell ref="AM1:AS1"/>
    <mergeCell ref="AG2:AL2"/>
    <mergeCell ref="AM2:AS2"/>
    <mergeCell ref="A65:I65"/>
    <mergeCell ref="J65:N65"/>
    <mergeCell ref="O65:S65"/>
    <mergeCell ref="T65:AF65"/>
    <mergeCell ref="O64:S64"/>
    <mergeCell ref="T64:AF64"/>
    <mergeCell ref="A60:AF60"/>
    <mergeCell ref="A62:AF62"/>
    <mergeCell ref="A53:B53"/>
    <mergeCell ref="C53:L53"/>
    <mergeCell ref="M53:T53"/>
    <mergeCell ref="U53:X53"/>
    <mergeCell ref="A56:AF56"/>
    <mergeCell ref="A57:AF57"/>
    <mergeCell ref="A58:AF58"/>
    <mergeCell ref="A59:AF59"/>
    <mergeCell ref="J3:M3"/>
    <mergeCell ref="AA3:AF3"/>
    <mergeCell ref="A4:D4"/>
    <mergeCell ref="E4:I4"/>
    <mergeCell ref="A52:B52"/>
    <mergeCell ref="C52:L52"/>
    <mergeCell ref="M52:T52"/>
    <mergeCell ref="U52:X52"/>
    <mergeCell ref="A64:I64"/>
    <mergeCell ref="J64:N64"/>
    <mergeCell ref="AC54:AF54"/>
    <mergeCell ref="A55:J55"/>
    <mergeCell ref="K55:L55"/>
    <mergeCell ref="M55:X55"/>
    <mergeCell ref="Z55:AB55"/>
    <mergeCell ref="AC55:AF55"/>
    <mergeCell ref="A54:Y54"/>
    <mergeCell ref="Z54:AB54"/>
    <mergeCell ref="A48:Y48"/>
    <mergeCell ref="Z48:AB48"/>
    <mergeCell ref="AC48:AF48"/>
    <mergeCell ref="A50:B50"/>
    <mergeCell ref="C50:L50"/>
    <mergeCell ref="M50:T50"/>
    <mergeCell ref="U50:X50"/>
    <mergeCell ref="A51:B51"/>
    <mergeCell ref="C51:L51"/>
    <mergeCell ref="M51:T51"/>
    <mergeCell ref="U51:X51"/>
    <mergeCell ref="U46:X46"/>
    <mergeCell ref="A47:B47"/>
    <mergeCell ref="C47:L47"/>
    <mergeCell ref="M47:P47"/>
    <mergeCell ref="Q47:T47"/>
    <mergeCell ref="U47:X47"/>
    <mergeCell ref="A46:B46"/>
    <mergeCell ref="C46:L46"/>
    <mergeCell ref="M46:P46"/>
    <mergeCell ref="Q46:T46"/>
    <mergeCell ref="U44:X44"/>
    <mergeCell ref="A45:B45"/>
    <mergeCell ref="C45:L45"/>
    <mergeCell ref="M45:P45"/>
    <mergeCell ref="Q45:T45"/>
    <mergeCell ref="U45:X45"/>
    <mergeCell ref="A44:B44"/>
    <mergeCell ref="C44:L44"/>
    <mergeCell ref="M44:P44"/>
    <mergeCell ref="Q44:T44"/>
    <mergeCell ref="A43:B43"/>
    <mergeCell ref="C43:L43"/>
    <mergeCell ref="M43:P43"/>
    <mergeCell ref="Q43:T43"/>
    <mergeCell ref="U43:X43"/>
    <mergeCell ref="A42:B42"/>
    <mergeCell ref="C42:L42"/>
    <mergeCell ref="M42:P42"/>
    <mergeCell ref="Q42:T42"/>
    <mergeCell ref="A39:Y39"/>
    <mergeCell ref="Z39:AB39"/>
    <mergeCell ref="AC39:AF39"/>
    <mergeCell ref="A41:B41"/>
    <mergeCell ref="C41:L41"/>
    <mergeCell ref="M41:P41"/>
    <mergeCell ref="Q41:T41"/>
    <mergeCell ref="U41:X41"/>
    <mergeCell ref="U42:X42"/>
    <mergeCell ref="AC37:AF37"/>
    <mergeCell ref="A38:I38"/>
    <mergeCell ref="J38:U38"/>
    <mergeCell ref="V38:Y38"/>
    <mergeCell ref="Z38:AB38"/>
    <mergeCell ref="AC38:AF38"/>
    <mergeCell ref="A37:I37"/>
    <mergeCell ref="J37:U37"/>
    <mergeCell ref="V37:Y37"/>
    <mergeCell ref="Z37:AB37"/>
    <mergeCell ref="A36:I36"/>
    <mergeCell ref="J36:U36"/>
    <mergeCell ref="V36:Y36"/>
    <mergeCell ref="Z36:AB36"/>
    <mergeCell ref="AC36:AF36"/>
    <mergeCell ref="A35:I35"/>
    <mergeCell ref="J35:U35"/>
    <mergeCell ref="V35:Y35"/>
    <mergeCell ref="Z35:AB35"/>
    <mergeCell ref="B33:Y33"/>
    <mergeCell ref="Z33:AB33"/>
    <mergeCell ref="AC33:AF33"/>
    <mergeCell ref="A34:I34"/>
    <mergeCell ref="J34:L34"/>
    <mergeCell ref="V34:X34"/>
    <mergeCell ref="Z34:AA34"/>
    <mergeCell ref="AC34:AF34"/>
    <mergeCell ref="AC35:AF35"/>
    <mergeCell ref="B30:I30"/>
    <mergeCell ref="J30:Y30"/>
    <mergeCell ref="Z30:AB30"/>
    <mergeCell ref="AC30:AF30"/>
    <mergeCell ref="B32:I32"/>
    <mergeCell ref="J32:Y32"/>
    <mergeCell ref="Z32:AB32"/>
    <mergeCell ref="AC32:AF32"/>
    <mergeCell ref="B31:I31"/>
    <mergeCell ref="J31:Y31"/>
    <mergeCell ref="Z31:AB31"/>
    <mergeCell ref="AC31:AF31"/>
    <mergeCell ref="B27:I27"/>
    <mergeCell ref="J27:Y27"/>
    <mergeCell ref="Z27:AB27"/>
    <mergeCell ref="AC27:AF27"/>
    <mergeCell ref="B28:I28"/>
    <mergeCell ref="J28:Y28"/>
    <mergeCell ref="Z28:AB28"/>
    <mergeCell ref="AC28:AF28"/>
    <mergeCell ref="B29:I29"/>
    <mergeCell ref="J29:Y29"/>
    <mergeCell ref="Z29:AB29"/>
    <mergeCell ref="AC29:AF29"/>
    <mergeCell ref="A23:AF23"/>
    <mergeCell ref="A24:D24"/>
    <mergeCell ref="B26:I26"/>
    <mergeCell ref="J26:Y26"/>
    <mergeCell ref="Z26:AB26"/>
    <mergeCell ref="AC26:AF26"/>
    <mergeCell ref="A25:I25"/>
    <mergeCell ref="J25:Y25"/>
    <mergeCell ref="Z25:AB25"/>
    <mergeCell ref="AC25:AF25"/>
    <mergeCell ref="V18:AF18"/>
    <mergeCell ref="A16:AF16"/>
    <mergeCell ref="A17:J17"/>
    <mergeCell ref="K17:U17"/>
    <mergeCell ref="V17:AF17"/>
    <mergeCell ref="A13:K13"/>
    <mergeCell ref="A20:AF20"/>
    <mergeCell ref="AB11:AD11"/>
    <mergeCell ref="AE11:AF11"/>
    <mergeCell ref="A12:F12"/>
    <mergeCell ref="G12:I12"/>
    <mergeCell ref="J12:K12"/>
    <mergeCell ref="R12:T12"/>
    <mergeCell ref="L12:Q12"/>
    <mergeCell ref="A14:K14"/>
    <mergeCell ref="L14:AF14"/>
    <mergeCell ref="A1:O1"/>
    <mergeCell ref="Q1:AF1"/>
    <mergeCell ref="A2:P2"/>
    <mergeCell ref="Q2:AF2"/>
    <mergeCell ref="A10:K10"/>
    <mergeCell ref="A9:V9"/>
    <mergeCell ref="Q8:AF8"/>
    <mergeCell ref="A8:D8"/>
    <mergeCell ref="O3:R3"/>
    <mergeCell ref="I7:P7"/>
    <mergeCell ref="W9:AF9"/>
    <mergeCell ref="A7:D7"/>
    <mergeCell ref="E7:H7"/>
    <mergeCell ref="AB10:AF10"/>
    <mergeCell ref="I8:P8"/>
    <mergeCell ref="E8:H8"/>
    <mergeCell ref="AA4:AF4"/>
    <mergeCell ref="S4:Z4"/>
    <mergeCell ref="S3:Z3"/>
    <mergeCell ref="O4:R4"/>
    <mergeCell ref="A3:D3"/>
    <mergeCell ref="E3:I3"/>
    <mergeCell ref="AB6:AF6"/>
    <mergeCell ref="A5:I5"/>
    <mergeCell ref="AU25:BM28"/>
    <mergeCell ref="E24:L24"/>
    <mergeCell ref="M24:U24"/>
    <mergeCell ref="V24:AF24"/>
    <mergeCell ref="A22:AF22"/>
    <mergeCell ref="Q7:AF7"/>
    <mergeCell ref="G11:I11"/>
    <mergeCell ref="L10:V10"/>
    <mergeCell ref="W10:AA10"/>
    <mergeCell ref="L11:Q11"/>
    <mergeCell ref="J11:K11"/>
    <mergeCell ref="A11:F11"/>
    <mergeCell ref="L13:AF13"/>
    <mergeCell ref="R11:T11"/>
    <mergeCell ref="U11:V11"/>
    <mergeCell ref="W11:Y11"/>
    <mergeCell ref="Z11:AA11"/>
    <mergeCell ref="Z12:AA12"/>
    <mergeCell ref="W12:Y12"/>
    <mergeCell ref="AE12:AF12"/>
    <mergeCell ref="AB12:AD12"/>
    <mergeCell ref="U12:V12"/>
    <mergeCell ref="A18:J18"/>
    <mergeCell ref="K18:U18"/>
  </mergeCells>
  <phoneticPr fontId="8" type="noConversion"/>
  <conditionalFormatting sqref="K55:L55">
    <cfRule type="cellIs" dxfId="39" priority="5" stopIfTrue="1" operator="equal">
      <formula>"nein"</formula>
    </cfRule>
  </conditionalFormatting>
  <conditionalFormatting sqref="AC55:AF55">
    <cfRule type="cellIs" dxfId="38" priority="6" stopIfTrue="1" operator="equal">
      <formula>$K$55="ja"</formula>
    </cfRule>
  </conditionalFormatting>
  <conditionalFormatting sqref="A18:J18">
    <cfRule type="expression" dxfId="37" priority="8" stopIfTrue="1">
      <formula>$A$17="Kostenstelle (keine Eintragung)"</formula>
    </cfRule>
  </conditionalFormatting>
  <conditionalFormatting sqref="K18:U18">
    <cfRule type="expression" dxfId="36" priority="9" stopIfTrue="1">
      <formula>$K$17="Kostenart (keine Eintragung)"</formula>
    </cfRule>
  </conditionalFormatting>
  <conditionalFormatting sqref="V18:AF18">
    <cfRule type="expression" dxfId="35" priority="10" stopIfTrue="1">
      <formula>$V$17="Kostenträger (keine Eintragung)"</formula>
    </cfRule>
  </conditionalFormatting>
  <conditionalFormatting sqref="A57:AF57">
    <cfRule type="cellIs" dxfId="34" priority="3" stopIfTrue="1" operator="equal">
      <formula>""</formula>
    </cfRule>
  </conditionalFormatting>
  <conditionalFormatting sqref="L14:AF14">
    <cfRule type="expression" dxfId="33" priority="1" stopIfTrue="1">
      <formula>$L$13=("IT-Projekt (keine Eintragung)")</formula>
    </cfRule>
  </conditionalFormatting>
  <dataValidations xWindow="690" yWindow="243" count="17">
    <dataValidation allowBlank="1" showInputMessage="1" showErrorMessage="1" prompt="Bei Benutzung des Privat PKW ohne triftigen Grund verbleibt das Sachschadensrisiko beim Antragsteller!" sqref="J26:Y26"/>
    <dataValidation type="list" allowBlank="1" showInputMessage="1" showErrorMessage="1" sqref="V24:AF24">
      <formula1>"Abendessen A -  auf Veranlassung des Dienstherrn,Abendessen D - Einladung durch Dritte,Abendessen S - Sonstige"</formula1>
    </dataValidation>
    <dataValidation type="list" allowBlank="1" showInputMessage="1" showErrorMessage="1" sqref="K55:L55">
      <formula1>"ja,nein"</formula1>
    </dataValidation>
    <dataValidation type="list" allowBlank="1" showInputMessage="1" showErrorMessage="1" errorTitle="Kostenstelle/IT-Projekt" error="Kostenstelle bzw. IT-Projekt ist nicht zulässig." promptTitle="IT-Projekt" prompt="Bitte  IT-Projekt auswählen" sqref="L14:AF14">
      <formula1>Projekt</formula1>
    </dataValidation>
    <dataValidation type="list" allowBlank="1" showInputMessage="1" showErrorMessage="1" errorTitle="Haushaltsstelle" error="Haushaltsstelle ist nicht zulässig." promptTitle="Buchungsstelle" prompt="Bitte die Buchungsstelle auswählen." sqref="A16:AF16">
      <formula1>Haushalt</formula1>
    </dataValidation>
    <dataValidation type="list" allowBlank="1" showInputMessage="1" showErrorMessage="1" errorTitle="Art des Dienstgeschäfts" error="Die Art des Dienstgeschäfts ist nicht zulässig." promptTitle="Art des Dienstgeschäfts" prompt="Bitte die Art des Dienstgeschäfts auswählen." sqref="A14:K14">
      <formula1>Dienstgeschäft</formula1>
    </dataValidation>
    <dataValidation type="list" allowBlank="1" showInputMessage="1" showErrorMessage="1" errorTitle="Kostenstelle" error="Die Kostenstelle ist nicht zulässig." promptTitle="Kostenstelle" prompt="Bitte die Kostenstelle auswählen." sqref="A18:J18">
      <formula1>Kostenstelle</formula1>
    </dataValidation>
    <dataValidation type="list" allowBlank="1" showInputMessage="1" showErrorMessage="1" errorTitle="Kostenart" error="Die kostenart ist nicht zulässig." promptTitle="Kostenart" prompt="Bitte die Kostenart auswählen." sqref="K18:U18">
      <formula1>Kostenart</formula1>
    </dataValidation>
    <dataValidation type="list" allowBlank="1" showInputMessage="1" showErrorMessage="1" errorTitle="Kostenträger" error="Der Kostenträger ist nicht zulässig." promptTitle="Kostenträger" prompt="Bitte den Kostenträger auswählen." sqref="V18:AF18">
      <formula1>Kostenträger</formula1>
    </dataValidation>
    <dataValidation type="time" allowBlank="1" showInputMessage="1" showErrorMessage="1" errorTitle="Uhrzeiformat ist nicht korrekt!" error="Geben Sie die Uhrzeit bitte im folgenden Format an:_x000a_10:00." sqref="J12:K12 AE12:AF12 Z12:AA12 U12:V12">
      <formula1>0</formula1>
      <formula2>0.999305555555556</formula2>
    </dataValidation>
    <dataValidation type="list" allowBlank="1" showInputMessage="1" showErrorMessage="1" promptTitle="Auslandsdienstreisen" prompt="Bitte geben Sie bei Auslandsdienstreisen in dem Feld &quot;weitere Reiseerläuterungen&quot; auch die Uhrzeit des jeweiligen Grenzübertritts an." sqref="Q1:AF1">
      <formula1>Reiseart1</formula1>
    </dataValidation>
    <dataValidation allowBlank="1" showInputMessage="1" showErrorMessage="1" prompt="Bei Benutzung des Privat-Motorrad ohne triftigen Grund verbleibt das Sachschadensrisiko beim Antragsteller!" sqref="J29:Y29"/>
    <dataValidation allowBlank="1" showInputMessage="1" error="Erstattungsfähig sind die gefahrenen Kilometer" prompt="Erstattungsfähig sind nur ganze gefahrene Kilometer." sqref="Z26:Z32 AA26:AB30 AA32:AB32"/>
    <dataValidation allowBlank="1" showInputMessage="1" showErrorMessage="1" prompt="Erstattungsfähig sind nur ganze gefahrene  Kilometer" sqref="Z35:AB38"/>
    <dataValidation type="list" allowBlank="1" showInputMessage="1" showErrorMessage="1" sqref="M24:U24">
      <formula1>"Mittagessen A - auf Veranlassung des Dienstherrn,Mittagessen D - Einladung durch Dritte,Mittagessen S - Sonstige"</formula1>
    </dataValidation>
    <dataValidation type="list" allowBlank="1" showInputMessage="1" showErrorMessage="1" sqref="E24:L24">
      <formula1>"Frühstück A - auf Veranlassung des Dienstherrn,Frühstück D - Einladung durch Dritte, Frühstück S - Sonstige"</formula1>
    </dataValidation>
    <dataValidation allowBlank="1" showInputMessage="1" showErrorMessage="1" promptTitle="Dauergenehmigung" prompt="Falls Ihre Dauergenehmigung kein Aktenzeichen enthält, können Sie hier z. B. das Datum der Dauergenehmigung erfassen (Dauergenehmigung vom....&quot;). Sollte Ihre Dauergenehmigung der Reisestelle noch nicht vorliegen, übergeben Sie ihr bitte eine Kopie." sqref="Q2:AF2"/>
  </dataValidations>
  <pageMargins left="0.70866141732283472" right="0.15748031496062992" top="0.23622047244094491" bottom="0.51181102362204722" header="0.19685039370078741" footer="0.15748031496062992"/>
  <pageSetup paperSize="9" scale="90" orientation="portrait" blackAndWhite="1"/>
  <headerFooter>
    <oddFooter>&amp;L&amp;"Arial,Kursiv"&amp;9Vordruck Stand: Januar 2021</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anchor moveWithCells="1" sizeWithCells="1">
                  <from>
                    <xdr:col>32</xdr:col>
                    <xdr:colOff>47625</xdr:colOff>
                    <xdr:row>0</xdr:row>
                    <xdr:rowOff>0</xdr:rowOff>
                  </from>
                  <to>
                    <xdr:col>32</xdr:col>
                    <xdr:colOff>47625</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BB130"/>
  <sheetViews>
    <sheetView showGridLines="0" showZeros="0" zoomScale="120" zoomScaleNormal="120" workbookViewId="0">
      <selection activeCell="Q1" sqref="Q1:AF1"/>
    </sheetView>
  </sheetViews>
  <sheetFormatPr baseColWidth="10" defaultColWidth="2.7109375" defaultRowHeight="12.75" x14ac:dyDescent="0.2"/>
  <cols>
    <col min="1" max="7" width="3.140625" style="7" customWidth="1"/>
    <col min="8" max="8" width="3.85546875" style="7" customWidth="1"/>
    <col min="9" max="10" width="3.140625" style="7" customWidth="1"/>
    <col min="11" max="14" width="3.7109375" style="7" customWidth="1"/>
    <col min="15" max="19" width="3.28515625" style="7" customWidth="1"/>
    <col min="20" max="20" width="3.7109375" style="7" customWidth="1"/>
    <col min="21" max="26" width="3.28515625" style="7" customWidth="1"/>
    <col min="27" max="29" width="3" style="7" customWidth="1"/>
    <col min="30" max="31" width="3.7109375" style="7" customWidth="1"/>
    <col min="32" max="32" width="3.28515625" style="7" customWidth="1"/>
    <col min="33" max="61" width="2.7109375" style="7" customWidth="1"/>
    <col min="62" max="62" width="1.7109375" style="7" customWidth="1"/>
    <col min="63" max="16384" width="2.7109375" style="7"/>
  </cols>
  <sheetData>
    <row r="1" spans="1:45" ht="17.649999999999999" customHeight="1" x14ac:dyDescent="0.2">
      <c r="A1" s="915" t="s">
        <v>108</v>
      </c>
      <c r="B1" s="916"/>
      <c r="C1" s="916"/>
      <c r="D1" s="916"/>
      <c r="E1" s="916"/>
      <c r="F1" s="916"/>
      <c r="G1" s="916"/>
      <c r="H1" s="916"/>
      <c r="I1" s="916"/>
      <c r="J1" s="916"/>
      <c r="K1" s="916"/>
      <c r="L1" s="916"/>
      <c r="M1" s="916"/>
      <c r="N1" s="916"/>
      <c r="O1" s="916"/>
      <c r="P1" s="1048"/>
      <c r="Q1" s="1049"/>
      <c r="R1" s="856"/>
      <c r="S1" s="856"/>
      <c r="T1" s="856"/>
      <c r="U1" s="856"/>
      <c r="V1" s="856"/>
      <c r="W1" s="856"/>
      <c r="X1" s="856"/>
      <c r="Y1" s="856"/>
      <c r="Z1" s="856"/>
      <c r="AA1" s="856"/>
      <c r="AB1" s="856"/>
      <c r="AC1" s="856"/>
      <c r="AD1" s="856"/>
      <c r="AE1" s="856"/>
      <c r="AF1" s="857"/>
      <c r="AG1" s="883" t="s">
        <v>321</v>
      </c>
      <c r="AH1" s="884"/>
      <c r="AI1" s="884"/>
      <c r="AJ1" s="884"/>
      <c r="AK1" s="884"/>
      <c r="AL1" s="884"/>
      <c r="AM1" s="882" t="str">
        <f>Personenstammblatt!J23</f>
        <v>Januar 2021</v>
      </c>
      <c r="AN1" s="882"/>
      <c r="AO1" s="882"/>
      <c r="AP1" s="882"/>
      <c r="AQ1" s="882"/>
      <c r="AR1" s="882"/>
      <c r="AS1" s="882"/>
    </row>
    <row r="2" spans="1:45" ht="3.4" customHeight="1" x14ac:dyDescent="0.25">
      <c r="A2" s="165"/>
      <c r="B2" s="53"/>
      <c r="C2" s="53"/>
      <c r="D2" s="53"/>
      <c r="E2" s="53"/>
      <c r="F2" s="53"/>
      <c r="G2" s="53"/>
      <c r="H2" s="53"/>
      <c r="I2" s="53"/>
      <c r="J2" s="53"/>
      <c r="K2" s="53"/>
      <c r="L2" s="53"/>
      <c r="M2" s="53"/>
      <c r="N2" s="53"/>
      <c r="O2" s="53"/>
      <c r="P2" s="52"/>
      <c r="Q2" s="166"/>
      <c r="R2" s="166"/>
      <c r="S2" s="166"/>
      <c r="T2" s="166"/>
      <c r="U2" s="166"/>
      <c r="V2" s="166"/>
      <c r="W2" s="166"/>
      <c r="X2" s="166"/>
      <c r="Y2" s="166"/>
      <c r="Z2" s="166"/>
      <c r="AA2" s="166"/>
      <c r="AB2" s="166"/>
      <c r="AC2" s="166"/>
      <c r="AD2" s="166"/>
      <c r="AE2" s="166"/>
      <c r="AF2" s="167"/>
      <c r="AH2" s="296"/>
      <c r="AI2" s="296"/>
      <c r="AJ2" s="296"/>
      <c r="AK2" s="296"/>
      <c r="AL2" s="296"/>
      <c r="AM2" s="296"/>
      <c r="AN2" s="296"/>
      <c r="AO2" s="296"/>
      <c r="AP2" s="296"/>
      <c r="AQ2" s="296"/>
      <c r="AR2" s="296"/>
      <c r="AS2" s="296"/>
    </row>
    <row r="3" spans="1:45" ht="9" customHeight="1" x14ac:dyDescent="0.2">
      <c r="A3" s="1050"/>
      <c r="B3" s="105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2"/>
    </row>
    <row r="4" spans="1:45" s="1" customFormat="1" ht="17.649999999999999" customHeight="1" x14ac:dyDescent="0.15">
      <c r="A4" s="862" t="str">
        <f>Personenstammblatt!A15</f>
        <v>Anrede *</v>
      </c>
      <c r="B4" s="688"/>
      <c r="C4" s="688"/>
      <c r="D4" s="688"/>
      <c r="E4" s="861" t="str">
        <f>Personenstammblatt!E15</f>
        <v>Titel</v>
      </c>
      <c r="F4" s="688"/>
      <c r="G4" s="688"/>
      <c r="H4" s="688"/>
      <c r="I4" s="826"/>
      <c r="J4" s="861" t="str">
        <f>Personenstammblatt!H15</f>
        <v>Amtsbezeichnung</v>
      </c>
      <c r="K4" s="688"/>
      <c r="L4" s="688"/>
      <c r="M4" s="688"/>
      <c r="N4" s="482"/>
      <c r="O4" s="667" t="str">
        <f>Personenstammblatt!O15</f>
        <v>Org.-zeichen *</v>
      </c>
      <c r="P4" s="668"/>
      <c r="Q4" s="668"/>
      <c r="R4" s="669"/>
      <c r="S4" s="661" t="str">
        <f>IF(K57="ja",Personenstammblatt!T15,"")</f>
        <v/>
      </c>
      <c r="T4" s="662"/>
      <c r="U4" s="662"/>
      <c r="V4" s="662"/>
      <c r="W4" s="662"/>
      <c r="X4" s="662"/>
      <c r="Y4" s="662"/>
      <c r="Z4" s="663"/>
      <c r="AA4" s="867" t="str">
        <f>IF(K57="ja",Personenstammblatt!AA15,"")</f>
        <v/>
      </c>
      <c r="AB4" s="868"/>
      <c r="AC4" s="868"/>
      <c r="AD4" s="868"/>
      <c r="AE4" s="868"/>
      <c r="AF4" s="869"/>
    </row>
    <row r="5" spans="1:45" s="2" customFormat="1" ht="18.75" customHeight="1" x14ac:dyDescent="0.2">
      <c r="A5" s="858">
        <f>Personenstammblatt!A16</f>
        <v>0</v>
      </c>
      <c r="B5" s="859"/>
      <c r="C5" s="859"/>
      <c r="D5" s="859"/>
      <c r="E5" s="860">
        <f>Personenstammblatt!E16</f>
        <v>0</v>
      </c>
      <c r="F5" s="859"/>
      <c r="G5" s="859"/>
      <c r="H5" s="859"/>
      <c r="I5" s="859"/>
      <c r="J5" s="672">
        <f>Personenstammblatt!H16</f>
        <v>0</v>
      </c>
      <c r="K5" s="859"/>
      <c r="L5" s="859"/>
      <c r="M5" s="859"/>
      <c r="N5" s="496"/>
      <c r="O5" s="664">
        <f>Personenstammblatt!O16</f>
        <v>0</v>
      </c>
      <c r="P5" s="665"/>
      <c r="Q5" s="665"/>
      <c r="R5" s="666"/>
      <c r="S5" s="1040" t="str">
        <f>IF(K57="ja",Personenstammblatt!T16,"")</f>
        <v/>
      </c>
      <c r="T5" s="1041"/>
      <c r="U5" s="1041"/>
      <c r="V5" s="1041"/>
      <c r="W5" s="1041"/>
      <c r="X5" s="1041"/>
      <c r="Y5" s="1041"/>
      <c r="Z5" s="1042"/>
      <c r="AA5" s="664" t="str">
        <f>IF(K57="ja",Personenstammblatt!AA16,"")</f>
        <v/>
      </c>
      <c r="AB5" s="665"/>
      <c r="AC5" s="665"/>
      <c r="AD5" s="665"/>
      <c r="AE5" s="665"/>
      <c r="AF5" s="870"/>
    </row>
    <row r="6" spans="1:45" s="1" customFormat="1" ht="9" x14ac:dyDescent="0.15">
      <c r="A6" s="863" t="str">
        <f>Personenstammblatt!A17</f>
        <v>Behörde *</v>
      </c>
      <c r="B6" s="864"/>
      <c r="C6" s="864"/>
      <c r="D6" s="864"/>
      <c r="E6" s="864"/>
      <c r="F6" s="864"/>
      <c r="G6" s="864"/>
      <c r="H6" s="864"/>
      <c r="I6" s="864"/>
      <c r="J6" s="1045" t="str">
        <f>Personenstammblatt!J17</f>
        <v>Name *</v>
      </c>
      <c r="K6" s="1046"/>
      <c r="L6" s="1046"/>
      <c r="M6" s="1046"/>
      <c r="N6" s="1047"/>
      <c r="O6" s="1043" t="str">
        <f>Personenstammblatt!N17</f>
        <v>Vorname *</v>
      </c>
      <c r="P6" s="698"/>
      <c r="Q6" s="698"/>
      <c r="R6" s="699"/>
      <c r="S6" s="880" t="str">
        <f>Personenstammblatt!S17</f>
        <v>Bereich *</v>
      </c>
      <c r="T6" s="864"/>
      <c r="U6" s="864"/>
      <c r="V6" s="864"/>
      <c r="W6" s="879"/>
      <c r="X6" s="865" t="str">
        <f>Personenstammblatt!X17</f>
        <v>Dienststätte/Berufsschule*</v>
      </c>
      <c r="Y6" s="866"/>
      <c r="Z6" s="866"/>
      <c r="AA6" s="866"/>
      <c r="AB6" s="893" t="str">
        <f>Personenstammblatt!AB17</f>
        <v>Personalnummer *</v>
      </c>
      <c r="AC6" s="894"/>
      <c r="AD6" s="894"/>
      <c r="AE6" s="894"/>
      <c r="AF6" s="895"/>
    </row>
    <row r="7" spans="1:45" s="3" customFormat="1" ht="25.15" customHeight="1" x14ac:dyDescent="0.2">
      <c r="A7" s="899" t="str">
        <f>Personenstammblatt!A18</f>
        <v>Ministerium für Bildung, Wissenschaft und Kultur M-V</v>
      </c>
      <c r="B7" s="900"/>
      <c r="C7" s="900"/>
      <c r="D7" s="900"/>
      <c r="E7" s="900"/>
      <c r="F7" s="900"/>
      <c r="G7" s="900"/>
      <c r="H7" s="900"/>
      <c r="I7" s="901"/>
      <c r="J7" s="860">
        <f>Personenstammblatt!J18</f>
        <v>0</v>
      </c>
      <c r="K7" s="859"/>
      <c r="L7" s="859"/>
      <c r="M7" s="859"/>
      <c r="N7" s="1044"/>
      <c r="O7" s="701">
        <f>Personenstammblatt!N18</f>
        <v>0</v>
      </c>
      <c r="P7" s="701"/>
      <c r="Q7" s="701"/>
      <c r="R7" s="702"/>
      <c r="S7" s="700">
        <f>Personenstammblatt!S18</f>
        <v>0</v>
      </c>
      <c r="T7" s="701"/>
      <c r="U7" s="701"/>
      <c r="V7" s="701"/>
      <c r="W7" s="702"/>
      <c r="X7" s="672">
        <f>Personenstammblatt!X18</f>
        <v>0</v>
      </c>
      <c r="Y7" s="1053"/>
      <c r="Z7" s="1053"/>
      <c r="AA7" s="1054"/>
      <c r="AB7" s="672">
        <f>Personenstammblatt!AB18</f>
        <v>0</v>
      </c>
      <c r="AC7" s="701"/>
      <c r="AD7" s="701"/>
      <c r="AE7" s="701"/>
      <c r="AF7" s="876"/>
    </row>
    <row r="8" spans="1:45" s="1" customFormat="1" ht="9" customHeight="1" x14ac:dyDescent="0.15">
      <c r="A8" s="785" t="str">
        <f>Personenstammblatt!A19</f>
        <v>Telefon-Nr. *</v>
      </c>
      <c r="B8" s="716"/>
      <c r="C8" s="716"/>
      <c r="D8" s="717"/>
      <c r="E8" s="715" t="str">
        <f>Personenstammblatt!E19</f>
        <v>Fax-Nr. *</v>
      </c>
      <c r="F8" s="716"/>
      <c r="G8" s="716"/>
      <c r="H8" s="717"/>
      <c r="I8" s="715" t="str">
        <f>Personenstammblatt!I19</f>
        <v>E-Mail-Adresse*</v>
      </c>
      <c r="J8" s="716"/>
      <c r="K8" s="716"/>
      <c r="L8" s="716"/>
      <c r="M8" s="716"/>
      <c r="N8" s="716"/>
      <c r="O8" s="716"/>
      <c r="P8" s="717"/>
      <c r="Q8" s="715" t="str">
        <f>Personenstammblatt!Q19</f>
        <v>Wohnanschrift *
Wohnort des Dienstreisenden ist der Ort, von dem er arbeitstäglich zur Dienststätte pendelt.
Falls Sie Ihre Dienstreise an einem anderen Wohnsitz (z. B. Familienwohnsitz) beginnen oder beenden,
bzw. während der Dienstreise dort übernachten, geben Sie bitte zusätzlich dessen Anschrift an.</v>
      </c>
      <c r="R8" s="716"/>
      <c r="S8" s="716"/>
      <c r="T8" s="716"/>
      <c r="U8" s="716"/>
      <c r="V8" s="716"/>
      <c r="W8" s="716"/>
      <c r="X8" s="716"/>
      <c r="Y8" s="716"/>
      <c r="Z8" s="716"/>
      <c r="AA8" s="716"/>
      <c r="AB8" s="716"/>
      <c r="AC8" s="716"/>
      <c r="AD8" s="716"/>
      <c r="AE8" s="716"/>
      <c r="AF8" s="741"/>
    </row>
    <row r="9" spans="1:45" s="4" customFormat="1" ht="24" customHeight="1" x14ac:dyDescent="0.2">
      <c r="A9" s="881">
        <f>Personenstammblatt!A20</f>
        <v>0</v>
      </c>
      <c r="B9" s="701"/>
      <c r="C9" s="701"/>
      <c r="D9" s="702"/>
      <c r="E9" s="700">
        <f>Personenstammblatt!E20</f>
        <v>0</v>
      </c>
      <c r="F9" s="701"/>
      <c r="G9" s="701"/>
      <c r="H9" s="702"/>
      <c r="I9" s="700">
        <f>Personenstammblatt!I20</f>
        <v>0</v>
      </c>
      <c r="J9" s="701"/>
      <c r="K9" s="701"/>
      <c r="L9" s="701"/>
      <c r="M9" s="701"/>
      <c r="N9" s="701"/>
      <c r="O9" s="701"/>
      <c r="P9" s="702"/>
      <c r="Q9" s="700">
        <f>Personenstammblatt!Q20</f>
        <v>0</v>
      </c>
      <c r="R9" s="701"/>
      <c r="S9" s="701"/>
      <c r="T9" s="701"/>
      <c r="U9" s="701"/>
      <c r="V9" s="701"/>
      <c r="W9" s="701"/>
      <c r="X9" s="701"/>
      <c r="Y9" s="701"/>
      <c r="Z9" s="701"/>
      <c r="AA9" s="701"/>
      <c r="AB9" s="701"/>
      <c r="AC9" s="701"/>
      <c r="AD9" s="701"/>
      <c r="AE9" s="701"/>
      <c r="AF9" s="876"/>
    </row>
    <row r="10" spans="1:45" s="112" customFormat="1" ht="9" x14ac:dyDescent="0.15">
      <c r="A10" s="877" t="s">
        <v>111</v>
      </c>
      <c r="B10" s="878"/>
      <c r="C10" s="878"/>
      <c r="D10" s="878"/>
      <c r="E10" s="878"/>
      <c r="F10" s="878"/>
      <c r="G10" s="878"/>
      <c r="H10" s="878"/>
      <c r="I10" s="878"/>
      <c r="J10" s="878"/>
      <c r="K10" s="878"/>
      <c r="L10" s="878"/>
      <c r="M10" s="878"/>
      <c r="N10" s="878"/>
      <c r="O10" s="878"/>
      <c r="P10" s="878"/>
      <c r="Q10" s="878"/>
      <c r="R10" s="878"/>
      <c r="S10" s="878"/>
      <c r="T10" s="878"/>
      <c r="U10" s="878"/>
      <c r="V10" s="878"/>
      <c r="W10" s="878" t="s">
        <v>112</v>
      </c>
      <c r="X10" s="878"/>
      <c r="Y10" s="878"/>
      <c r="Z10" s="878"/>
      <c r="AA10" s="878"/>
      <c r="AB10" s="878"/>
      <c r="AC10" s="878"/>
      <c r="AD10" s="878"/>
      <c r="AE10" s="878"/>
      <c r="AF10" s="902"/>
    </row>
    <row r="11" spans="1:45" s="112" customFormat="1" ht="9" x14ac:dyDescent="0.15">
      <c r="A11" s="877" t="s">
        <v>113</v>
      </c>
      <c r="B11" s="878"/>
      <c r="C11" s="878"/>
      <c r="D11" s="878"/>
      <c r="E11" s="878"/>
      <c r="F11" s="878"/>
      <c r="G11" s="878"/>
      <c r="H11" s="878"/>
      <c r="I11" s="878"/>
      <c r="J11" s="878"/>
      <c r="K11" s="878"/>
      <c r="L11" s="878" t="s">
        <v>114</v>
      </c>
      <c r="M11" s="878"/>
      <c r="N11" s="878"/>
      <c r="O11" s="878"/>
      <c r="P11" s="878"/>
      <c r="Q11" s="878"/>
      <c r="R11" s="878"/>
      <c r="S11" s="878"/>
      <c r="T11" s="878"/>
      <c r="U11" s="878"/>
      <c r="V11" s="878"/>
      <c r="W11" s="878" t="s">
        <v>115</v>
      </c>
      <c r="X11" s="878"/>
      <c r="Y11" s="878"/>
      <c r="Z11" s="878"/>
      <c r="AA11" s="878"/>
      <c r="AB11" s="878" t="s">
        <v>432</v>
      </c>
      <c r="AC11" s="878"/>
      <c r="AD11" s="878"/>
      <c r="AE11" s="878"/>
      <c r="AF11" s="902"/>
    </row>
    <row r="12" spans="1:45" s="112" customFormat="1" ht="8.65" customHeight="1" x14ac:dyDescent="0.15">
      <c r="A12" s="898" t="s">
        <v>117</v>
      </c>
      <c r="B12" s="819"/>
      <c r="C12" s="819"/>
      <c r="D12" s="819"/>
      <c r="E12" s="819"/>
      <c r="F12" s="819"/>
      <c r="G12" s="819" t="s">
        <v>118</v>
      </c>
      <c r="H12" s="819"/>
      <c r="I12" s="819"/>
      <c r="J12" s="819" t="s">
        <v>119</v>
      </c>
      <c r="K12" s="819"/>
      <c r="L12" s="819" t="s">
        <v>117</v>
      </c>
      <c r="M12" s="819"/>
      <c r="N12" s="819"/>
      <c r="O12" s="819"/>
      <c r="P12" s="819"/>
      <c r="Q12" s="819"/>
      <c r="R12" s="819" t="s">
        <v>118</v>
      </c>
      <c r="S12" s="819"/>
      <c r="T12" s="819"/>
      <c r="U12" s="819" t="s">
        <v>119</v>
      </c>
      <c r="V12" s="819"/>
      <c r="W12" s="819" t="s">
        <v>118</v>
      </c>
      <c r="X12" s="819"/>
      <c r="Y12" s="819"/>
      <c r="Z12" s="819" t="s">
        <v>119</v>
      </c>
      <c r="AA12" s="819"/>
      <c r="AB12" s="911" t="s">
        <v>118</v>
      </c>
      <c r="AC12" s="817"/>
      <c r="AD12" s="818"/>
      <c r="AE12" s="819" t="s">
        <v>119</v>
      </c>
      <c r="AF12" s="820"/>
    </row>
    <row r="13" spans="1:45" s="113" customFormat="1" ht="22.9" customHeight="1" x14ac:dyDescent="0.2">
      <c r="A13" s="888"/>
      <c r="B13" s="846"/>
      <c r="C13" s="846"/>
      <c r="D13" s="846"/>
      <c r="E13" s="846"/>
      <c r="F13" s="846"/>
      <c r="G13" s="889"/>
      <c r="H13" s="890"/>
      <c r="I13" s="891"/>
      <c r="J13" s="850"/>
      <c r="K13" s="850"/>
      <c r="L13" s="846">
        <f>A13</f>
        <v>0</v>
      </c>
      <c r="M13" s="846"/>
      <c r="N13" s="846"/>
      <c r="O13" s="846"/>
      <c r="P13" s="846"/>
      <c r="Q13" s="846"/>
      <c r="R13" s="938"/>
      <c r="S13" s="939"/>
      <c r="T13" s="940"/>
      <c r="U13" s="850"/>
      <c r="V13" s="850"/>
      <c r="W13" s="931">
        <f>G13</f>
        <v>0</v>
      </c>
      <c r="X13" s="1056"/>
      <c r="Y13" s="1056"/>
      <c r="Z13" s="850"/>
      <c r="AA13" s="850"/>
      <c r="AB13" s="931">
        <f>R13</f>
        <v>0</v>
      </c>
      <c r="AC13" s="1056"/>
      <c r="AD13" s="1056"/>
      <c r="AE13" s="850"/>
      <c r="AF13" s="851"/>
    </row>
    <row r="14" spans="1:45" s="232" customFormat="1" ht="12.75" customHeight="1" x14ac:dyDescent="0.2">
      <c r="A14" s="1055" t="s">
        <v>129</v>
      </c>
      <c r="B14" s="662"/>
      <c r="C14" s="662"/>
      <c r="D14" s="662"/>
      <c r="E14" s="662"/>
      <c r="F14" s="662"/>
      <c r="G14" s="662"/>
      <c r="H14" s="662"/>
      <c r="I14" s="662"/>
      <c r="J14" s="662"/>
      <c r="K14" s="663"/>
      <c r="L14" s="661" t="str">
        <f>IF(Behördenstammblatt!L3="nein","IT-Projekt (keine Eintragung)","IT-Projekt")</f>
        <v>IT-Projekt (keine Eintragung)</v>
      </c>
      <c r="M14" s="662"/>
      <c r="N14" s="662"/>
      <c r="O14" s="662"/>
      <c r="P14" s="662"/>
      <c r="Q14" s="662"/>
      <c r="R14" s="662"/>
      <c r="S14" s="662"/>
      <c r="T14" s="662"/>
      <c r="U14" s="662"/>
      <c r="V14" s="662"/>
      <c r="W14" s="662"/>
      <c r="X14" s="662"/>
      <c r="Y14" s="662"/>
      <c r="Z14" s="662"/>
      <c r="AA14" s="662"/>
      <c r="AB14" s="662"/>
      <c r="AC14" s="662"/>
      <c r="AD14" s="662"/>
      <c r="AE14" s="662"/>
      <c r="AF14" s="928"/>
    </row>
    <row r="15" spans="1:45" s="115" customFormat="1" x14ac:dyDescent="0.2">
      <c r="A15" s="941"/>
      <c r="B15" s="840"/>
      <c r="C15" s="840"/>
      <c r="D15" s="840"/>
      <c r="E15" s="840"/>
      <c r="F15" s="840"/>
      <c r="G15" s="840"/>
      <c r="H15" s="840"/>
      <c r="I15" s="840"/>
      <c r="J15" s="840"/>
      <c r="K15" s="841"/>
      <c r="L15" s="842"/>
      <c r="M15" s="843"/>
      <c r="N15" s="843"/>
      <c r="O15" s="843"/>
      <c r="P15" s="843"/>
      <c r="Q15" s="843"/>
      <c r="R15" s="843"/>
      <c r="S15" s="843"/>
      <c r="T15" s="843"/>
      <c r="U15" s="843"/>
      <c r="V15" s="843"/>
      <c r="W15" s="843"/>
      <c r="X15" s="843"/>
      <c r="Y15" s="843"/>
      <c r="Z15" s="843"/>
      <c r="AA15" s="843"/>
      <c r="AB15" s="843"/>
      <c r="AC15" s="843"/>
      <c r="AD15" s="843"/>
      <c r="AE15" s="843"/>
      <c r="AF15" s="844"/>
    </row>
    <row r="16" spans="1:45" s="24" customFormat="1" ht="9" x14ac:dyDescent="0.15">
      <c r="A16" s="116" t="s">
        <v>130</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8"/>
    </row>
    <row r="17" spans="1:32" s="30" customFormat="1" ht="12.75" customHeight="1" x14ac:dyDescent="0.2">
      <c r="A17" s="822"/>
      <c r="B17" s="823"/>
      <c r="C17" s="823"/>
      <c r="D17" s="823"/>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23"/>
      <c r="AD17" s="823"/>
      <c r="AE17" s="823"/>
      <c r="AF17" s="824"/>
    </row>
    <row r="18" spans="1:32" s="112" customFormat="1" ht="9" x14ac:dyDescent="0.15">
      <c r="A18" s="862" t="str">
        <f>IF(Behördenstammblatt!I3="ja","Kostenstelle *","Kostenstelle (keine Eintragung)")</f>
        <v>Kostenstelle (keine Eintragung)</v>
      </c>
      <c r="B18" s="688"/>
      <c r="C18" s="688"/>
      <c r="D18" s="688"/>
      <c r="E18" s="688"/>
      <c r="F18" s="688"/>
      <c r="G18" s="688"/>
      <c r="H18" s="688"/>
      <c r="I18" s="688"/>
      <c r="J18" s="826"/>
      <c r="K18" s="861" t="str">
        <f>IF(Behördenstammblatt!J3="ja","Kostenart *","Kostenart (keine Eintragung)")</f>
        <v>Kostenart (keine Eintragung)</v>
      </c>
      <c r="L18" s="688"/>
      <c r="M18" s="688"/>
      <c r="N18" s="688"/>
      <c r="O18" s="688"/>
      <c r="P18" s="688"/>
      <c r="Q18" s="688"/>
      <c r="R18" s="688"/>
      <c r="S18" s="688"/>
      <c r="T18" s="688"/>
      <c r="U18" s="826"/>
      <c r="V18" s="861" t="str">
        <f>IF(Behördenstammblatt!K3="ja","Kostenträger *","Kostenträger (keine Eintragung)")</f>
        <v>Kostenträger (keine Eintragung)</v>
      </c>
      <c r="W18" s="688"/>
      <c r="X18" s="688"/>
      <c r="Y18" s="688"/>
      <c r="Z18" s="688"/>
      <c r="AA18" s="688"/>
      <c r="AB18" s="688"/>
      <c r="AC18" s="688"/>
      <c r="AD18" s="688"/>
      <c r="AE18" s="688"/>
      <c r="AF18" s="689"/>
    </row>
    <row r="19" spans="1:32" s="30" customFormat="1" ht="23.25" customHeight="1" x14ac:dyDescent="0.2">
      <c r="A19" s="831"/>
      <c r="B19" s="832"/>
      <c r="C19" s="832"/>
      <c r="D19" s="832"/>
      <c r="E19" s="832"/>
      <c r="F19" s="832"/>
      <c r="G19" s="832"/>
      <c r="H19" s="832"/>
      <c r="I19" s="832"/>
      <c r="J19" s="833"/>
      <c r="K19" s="834"/>
      <c r="L19" s="832"/>
      <c r="M19" s="832"/>
      <c r="N19" s="832"/>
      <c r="O19" s="832"/>
      <c r="P19" s="832"/>
      <c r="Q19" s="832"/>
      <c r="R19" s="832"/>
      <c r="S19" s="832"/>
      <c r="T19" s="832"/>
      <c r="U19" s="833"/>
      <c r="V19" s="834"/>
      <c r="W19" s="832"/>
      <c r="X19" s="832"/>
      <c r="Y19" s="832"/>
      <c r="Z19" s="832"/>
      <c r="AA19" s="832"/>
      <c r="AB19" s="832"/>
      <c r="AC19" s="832"/>
      <c r="AD19" s="832"/>
      <c r="AE19" s="832"/>
      <c r="AF19" s="838"/>
    </row>
    <row r="20" spans="1:32" s="24" customFormat="1" ht="9" x14ac:dyDescent="0.15">
      <c r="A20" s="116" t="s">
        <v>131</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8"/>
    </row>
    <row r="21" spans="1:32" s="30" customFormat="1" x14ac:dyDescent="0.2">
      <c r="A21" s="707"/>
      <c r="B21" s="708"/>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9"/>
    </row>
    <row r="22" spans="1:32" s="24" customFormat="1" ht="9" x14ac:dyDescent="0.15">
      <c r="A22" s="116" t="s">
        <v>132</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8"/>
    </row>
    <row r="23" spans="1:32" s="30" customFormat="1" ht="23.25" customHeight="1" x14ac:dyDescent="0.2">
      <c r="A23" s="1057"/>
      <c r="B23" s="1058"/>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9"/>
    </row>
    <row r="24" spans="1:32" s="119" customFormat="1" ht="26.65" customHeight="1" x14ac:dyDescent="0.2">
      <c r="A24" s="1060" t="s">
        <v>433</v>
      </c>
      <c r="B24" s="690"/>
      <c r="C24" s="690"/>
      <c r="D24" s="690"/>
      <c r="E24" s="690"/>
      <c r="F24" s="690"/>
      <c r="G24" s="690"/>
      <c r="H24" s="690"/>
      <c r="I24" s="690"/>
      <c r="J24" s="690"/>
      <c r="K24" s="690" t="s">
        <v>133</v>
      </c>
      <c r="L24" s="690"/>
      <c r="M24" s="690"/>
      <c r="N24" s="690"/>
      <c r="O24" s="690"/>
      <c r="P24" s="690"/>
      <c r="Q24" s="690"/>
      <c r="R24" s="690"/>
      <c r="S24" s="690"/>
      <c r="T24" s="690"/>
      <c r="U24" s="690" t="s">
        <v>134</v>
      </c>
      <c r="V24" s="690"/>
      <c r="W24" s="690"/>
      <c r="X24" s="775" t="s">
        <v>135</v>
      </c>
      <c r="Y24" s="775"/>
      <c r="Z24" s="775"/>
      <c r="AA24" s="775" t="s">
        <v>136</v>
      </c>
      <c r="AB24" s="775"/>
      <c r="AC24" s="775"/>
      <c r="AD24" s="1061" t="s">
        <v>396</v>
      </c>
      <c r="AE24" s="775"/>
      <c r="AF24" s="794"/>
    </row>
    <row r="25" spans="1:32" ht="12.75" customHeight="1" x14ac:dyDescent="0.2">
      <c r="A25" s="1062"/>
      <c r="B25" s="1063"/>
      <c r="C25" s="1063"/>
      <c r="D25" s="1063"/>
      <c r="E25" s="1063"/>
      <c r="F25" s="1063"/>
      <c r="G25" s="1063"/>
      <c r="H25" s="1063"/>
      <c r="I25" s="1063"/>
      <c r="J25" s="1063"/>
      <c r="K25" s="679"/>
      <c r="L25" s="679"/>
      <c r="M25" s="679"/>
      <c r="N25" s="679"/>
      <c r="O25" s="679"/>
      <c r="P25" s="679"/>
      <c r="Q25" s="679"/>
      <c r="R25" s="679"/>
      <c r="S25" s="679"/>
      <c r="T25" s="679"/>
      <c r="U25" s="684"/>
      <c r="V25" s="684"/>
      <c r="W25" s="684"/>
      <c r="X25" s="1064">
        <f>IF(A25="2 Privat-Pkw ohne triftige Gründe",0.15,IF(A25="3 Privat-Pkw mit triftigen Gründen",0.25,IF(A25="4 anerkannter Privat-Pkw",0.35,IF(A25="5 Privat-Motorrad ohne triftige Gründe",0.07,IF(A25="6 Privat-Motorrad mit triftigen Gründen",0.1,IF(A25="7 Fahrrad",0.05,IF(A25="13 Mitnahme durch Privatperson (§ 5 Abs.4 LRKG M-V)",0.02,IF(A25="14 anerkannter PKW der NPÄ's mit Zuschlag",0.4,0))))))))</f>
        <v>0</v>
      </c>
      <c r="Y25" s="1064"/>
      <c r="Z25" s="1064"/>
      <c r="AA25" s="680"/>
      <c r="AB25" s="680"/>
      <c r="AC25" s="680"/>
      <c r="AD25" s="1065">
        <f>ROUNDDOWN(AA25,0)*X25</f>
        <v>0</v>
      </c>
      <c r="AE25" s="1065"/>
      <c r="AF25" s="1066"/>
    </row>
    <row r="26" spans="1:32" s="24" customFormat="1" ht="13.9" customHeight="1" x14ac:dyDescent="0.2">
      <c r="A26" s="1062"/>
      <c r="B26" s="1063"/>
      <c r="C26" s="1063"/>
      <c r="D26" s="1063"/>
      <c r="E26" s="1063"/>
      <c r="F26" s="1063"/>
      <c r="G26" s="1063"/>
      <c r="H26" s="1063"/>
      <c r="I26" s="1063"/>
      <c r="J26" s="1063"/>
      <c r="K26" s="679"/>
      <c r="L26" s="679"/>
      <c r="M26" s="679"/>
      <c r="N26" s="679"/>
      <c r="O26" s="679"/>
      <c r="P26" s="679"/>
      <c r="Q26" s="679"/>
      <c r="R26" s="679"/>
      <c r="S26" s="679"/>
      <c r="T26" s="679"/>
      <c r="U26" s="684"/>
      <c r="V26" s="684"/>
      <c r="W26" s="684"/>
      <c r="X26" s="1064">
        <f>IF(A26="2 Privat-Pkw ohne triftige Gründe",0.15,IF(A26="3 Privat-Pkw mit triftigen Gründen",0.25,IF(A26="4 anerkannter Privat-Pkw",0.35,IF(A26="5 Privat-Motorrad ohne triftige Gründe",0.07,IF(A26="6 Privat-Motorrad mit triftigen Gründen",0.1,IF(A26="7 Fahrrad",0.05,IF(A26="13 Mitnahme durch Privatperson (§ 5 Abs.4 LRKG M-V)",0.02,IF(A26="14 anerkannter PKW der NPÄ's mit Zuschlag",0.4,0))))))))</f>
        <v>0</v>
      </c>
      <c r="Y26" s="1064"/>
      <c r="Z26" s="1064"/>
      <c r="AA26" s="680"/>
      <c r="AB26" s="680"/>
      <c r="AC26" s="680"/>
      <c r="AD26" s="1065">
        <f>ROUNDDOWN(AA26,0)*X26</f>
        <v>0</v>
      </c>
      <c r="AE26" s="1065"/>
      <c r="AF26" s="1066"/>
    </row>
    <row r="27" spans="1:32" s="24" customFormat="1" ht="13.9" customHeight="1" x14ac:dyDescent="0.2">
      <c r="A27" s="1062"/>
      <c r="B27" s="1063"/>
      <c r="C27" s="1063"/>
      <c r="D27" s="1063"/>
      <c r="E27" s="1063"/>
      <c r="F27" s="1063"/>
      <c r="G27" s="1063"/>
      <c r="H27" s="1063"/>
      <c r="I27" s="1063"/>
      <c r="J27" s="1063"/>
      <c r="K27" s="679"/>
      <c r="L27" s="679"/>
      <c r="M27" s="679"/>
      <c r="N27" s="679"/>
      <c r="O27" s="679"/>
      <c r="P27" s="679"/>
      <c r="Q27" s="679"/>
      <c r="R27" s="679"/>
      <c r="S27" s="679"/>
      <c r="T27" s="679"/>
      <c r="U27" s="684"/>
      <c r="V27" s="684"/>
      <c r="W27" s="684"/>
      <c r="X27" s="1064">
        <f>IF(A27="2 Privat-Pkw ohne triftige Gründe",0.15,IF(A27="3 Privat-Pkw mit triftigen Gründen",0.25,IF(A27="4 anerkannter Privat-Pkw",0.35,IF(A27="5 Privat-Motorrad ohne triftige Gründe",0.07,IF(A27="6 Privat-Motorrad mit triftigen Gründen",0.1,IF(A27="7 Fahrrad",0.05,IF(A27="13 Mitnahme durch Privatperson (§ 5 Abs.4 LRKG M-V)",0.02,IF(A27="14 anerkannter PKW der NPÄ's mit Zuschlag",0.4,0))))))))</f>
        <v>0</v>
      </c>
      <c r="Y27" s="1064"/>
      <c r="Z27" s="1064"/>
      <c r="AA27" s="680"/>
      <c r="AB27" s="680"/>
      <c r="AC27" s="680"/>
      <c r="AD27" s="1065">
        <f>ROUNDDOWN(AA27,0)*X27</f>
        <v>0</v>
      </c>
      <c r="AE27" s="1065"/>
      <c r="AF27" s="1066"/>
    </row>
    <row r="28" spans="1:32" s="24" customFormat="1" ht="13.9" customHeight="1" x14ac:dyDescent="0.2">
      <c r="A28" s="1062"/>
      <c r="B28" s="1063"/>
      <c r="C28" s="1063"/>
      <c r="D28" s="1063"/>
      <c r="E28" s="1063"/>
      <c r="F28" s="1063"/>
      <c r="G28" s="1063"/>
      <c r="H28" s="1063"/>
      <c r="I28" s="1063"/>
      <c r="J28" s="1063"/>
      <c r="K28" s="679"/>
      <c r="L28" s="679"/>
      <c r="M28" s="679"/>
      <c r="N28" s="679"/>
      <c r="O28" s="679"/>
      <c r="P28" s="679"/>
      <c r="Q28" s="679"/>
      <c r="R28" s="679"/>
      <c r="S28" s="679"/>
      <c r="T28" s="679"/>
      <c r="U28" s="684"/>
      <c r="V28" s="684"/>
      <c r="W28" s="684"/>
      <c r="X28" s="1064">
        <f>IF(A28="2 Privat-Pkw ohne triftige Gründe",0.15,IF(A28="3 Privat-Pkw mit triftigen Gründen",0.25,IF(A28="4 anerkannter Privat-Pkw",0.35,IF(A28="5 Privat-Motorrad ohne triftige Gründe",0.07,IF(A28="6 Privat-Motorrad mit triftigen Gründen",0.1,IF(A28="7 Fahrrad",0.05,IF(A28="13 Mitnahme durch Privatperson (§ 5 Abs.4 LRKG M-V)",0.02,IF(A28="14 anerkannter PKW der NPÄ's mit Zuschlag",0.4,0))))))))</f>
        <v>0</v>
      </c>
      <c r="Y28" s="1064"/>
      <c r="Z28" s="1064"/>
      <c r="AA28" s="680"/>
      <c r="AB28" s="680"/>
      <c r="AC28" s="680"/>
      <c r="AD28" s="1065">
        <f>ROUNDDOWN(AA28,0)*X28</f>
        <v>0</v>
      </c>
      <c r="AE28" s="1065"/>
      <c r="AF28" s="1066"/>
    </row>
    <row r="29" spans="1:32" s="24" customFormat="1" ht="13.9" customHeight="1" x14ac:dyDescent="0.2">
      <c r="A29" s="1062"/>
      <c r="B29" s="1063"/>
      <c r="C29" s="1063"/>
      <c r="D29" s="1063"/>
      <c r="E29" s="1063"/>
      <c r="F29" s="1063"/>
      <c r="G29" s="1063"/>
      <c r="H29" s="1063"/>
      <c r="I29" s="1063"/>
      <c r="J29" s="1063"/>
      <c r="K29" s="679"/>
      <c r="L29" s="679"/>
      <c r="M29" s="679"/>
      <c r="N29" s="679"/>
      <c r="O29" s="679"/>
      <c r="P29" s="679"/>
      <c r="Q29" s="679"/>
      <c r="R29" s="679"/>
      <c r="S29" s="679"/>
      <c r="T29" s="679"/>
      <c r="U29" s="684"/>
      <c r="V29" s="684"/>
      <c r="W29" s="684"/>
      <c r="X29" s="1064">
        <f>IF(A29="2 Privat-Pkw ohne triftige Gründe",0.15,IF(A29="3 Privat-Pkw mit triftigen Gründen",0.25,IF(A29="4 anerkannter Privat-Pkw",0.35,IF(A29="5 Privat-Motorrad ohne triftige Gründe",0.07,IF(A29="6 Privat-Motorrad mit triftigen Gründen",0.1,IF(A29="7 Fahrrad",0.05,IF(A29="13 Mitnahme durch Privatperson (§ 5 Abs.4 LRKG M-V)",0.02,IF(A29="14 anerkannter PKW der NPÄ's mit Zuschlag",0.4,0))))))))</f>
        <v>0</v>
      </c>
      <c r="Y29" s="1064"/>
      <c r="Z29" s="1064"/>
      <c r="AA29" s="680"/>
      <c r="AB29" s="680"/>
      <c r="AC29" s="680"/>
      <c r="AD29" s="1065">
        <f>ROUNDDOWN(AA29,0)*X29</f>
        <v>0</v>
      </c>
      <c r="AE29" s="1065"/>
      <c r="AF29" s="1066"/>
    </row>
    <row r="30" spans="1:32" s="181" customFormat="1" ht="27.75" customHeight="1" x14ac:dyDescent="0.2">
      <c r="A30" s="1067" t="str">
        <f>IF(Behördenstammblatt!A28="ja","Grund der Benutzung der Beförderungsmittel nach Nr. 1.2, 3, 4, 6,10,11,12 und 14","Grund der Benutzung der Beförderungsmittel nach Nr. 1.2, 3, 4, 6,10,11,12")</f>
        <v>Grund der Benutzung der Beförderungsmittel nach Nr. 1.2, 3, 4, 6,10,11,12</v>
      </c>
      <c r="B30" s="716"/>
      <c r="C30" s="716"/>
      <c r="D30" s="716"/>
      <c r="E30" s="716"/>
      <c r="F30" s="716"/>
      <c r="G30" s="716"/>
      <c r="H30" s="716"/>
      <c r="I30" s="716"/>
      <c r="J30" s="717"/>
      <c r="K30" s="692" t="s">
        <v>28</v>
      </c>
      <c r="L30" s="1077"/>
      <c r="M30" s="1077"/>
      <c r="N30" s="1077"/>
      <c r="O30" s="1077"/>
      <c r="P30" s="1077"/>
      <c r="Q30" s="1077"/>
      <c r="R30" s="1077"/>
      <c r="S30" s="1077"/>
      <c r="T30" s="1077"/>
      <c r="U30" s="1077"/>
      <c r="V30" s="1077"/>
      <c r="W30" s="1077"/>
      <c r="X30" s="1077"/>
      <c r="Y30" s="1077"/>
      <c r="Z30" s="1077"/>
      <c r="AA30" s="1077"/>
      <c r="AB30" s="1077"/>
      <c r="AC30" s="1077"/>
      <c r="AD30" s="1077"/>
      <c r="AE30" s="1077"/>
      <c r="AF30" s="230" t="str">
        <f>IF(OR(A31&gt;0,A32&gt;0),"*","")</f>
        <v/>
      </c>
    </row>
    <row r="31" spans="1:32" s="121" customFormat="1" x14ac:dyDescent="0.2">
      <c r="A31" s="776"/>
      <c r="B31" s="777"/>
      <c r="C31" s="777"/>
      <c r="D31" s="777"/>
      <c r="E31" s="777"/>
      <c r="F31" s="777"/>
      <c r="G31" s="777"/>
      <c r="H31" s="777"/>
      <c r="I31" s="777"/>
      <c r="J31" s="777"/>
      <c r="K31" s="787"/>
      <c r="L31" s="788"/>
      <c r="M31" s="788"/>
      <c r="N31" s="788"/>
      <c r="O31" s="788"/>
      <c r="P31" s="788"/>
      <c r="Q31" s="788"/>
      <c r="R31" s="788"/>
      <c r="S31" s="788"/>
      <c r="T31" s="788"/>
      <c r="U31" s="788"/>
      <c r="V31" s="788"/>
      <c r="W31" s="788"/>
      <c r="X31" s="788"/>
      <c r="Y31" s="788"/>
      <c r="Z31" s="788"/>
      <c r="AA31" s="788"/>
      <c r="AB31" s="788"/>
      <c r="AC31" s="788"/>
      <c r="AD31" s="788"/>
      <c r="AE31" s="788"/>
      <c r="AF31" s="789"/>
    </row>
    <row r="32" spans="1:32" s="121" customFormat="1" x14ac:dyDescent="0.2">
      <c r="A32" s="776"/>
      <c r="B32" s="777"/>
      <c r="C32" s="777"/>
      <c r="D32" s="777"/>
      <c r="E32" s="777"/>
      <c r="F32" s="777"/>
      <c r="G32" s="777"/>
      <c r="H32" s="777"/>
      <c r="I32" s="777"/>
      <c r="J32" s="777"/>
      <c r="K32" s="787"/>
      <c r="L32" s="788"/>
      <c r="M32" s="788"/>
      <c r="N32" s="788"/>
      <c r="O32" s="788"/>
      <c r="P32" s="788"/>
      <c r="Q32" s="788"/>
      <c r="R32" s="788"/>
      <c r="S32" s="788"/>
      <c r="T32" s="788"/>
      <c r="U32" s="788"/>
      <c r="V32" s="788"/>
      <c r="W32" s="788"/>
      <c r="X32" s="788"/>
      <c r="Y32" s="788"/>
      <c r="Z32" s="788"/>
      <c r="AA32" s="788"/>
      <c r="AB32" s="788"/>
      <c r="AC32" s="788"/>
      <c r="AD32" s="788"/>
      <c r="AE32" s="788"/>
      <c r="AF32" s="789"/>
    </row>
    <row r="33" spans="1:33" s="24" customFormat="1" ht="9" x14ac:dyDescent="0.15">
      <c r="A33" s="122" t="s">
        <v>138</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4"/>
    </row>
    <row r="34" spans="1:33" s="30" customFormat="1" x14ac:dyDescent="0.2">
      <c r="A34" s="707"/>
      <c r="B34" s="708"/>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9"/>
    </row>
    <row r="35" spans="1:33" s="24" customFormat="1" ht="9" x14ac:dyDescent="0.15">
      <c r="A35" s="116" t="s">
        <v>139</v>
      </c>
      <c r="B35" s="123"/>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8"/>
    </row>
    <row r="36" spans="1:33" s="30" customFormat="1" x14ac:dyDescent="0.2">
      <c r="A36" s="707"/>
      <c r="B36" s="708"/>
      <c r="C36" s="708"/>
      <c r="D36" s="708"/>
      <c r="E36" s="708"/>
      <c r="F36" s="708"/>
      <c r="G36" s="708"/>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9"/>
    </row>
    <row r="37" spans="1:33" s="24" customFormat="1" ht="9" x14ac:dyDescent="0.15">
      <c r="A37" s="116" t="s">
        <v>140</v>
      </c>
      <c r="B37" s="123"/>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8"/>
    </row>
    <row r="38" spans="1:33" s="24" customFormat="1" ht="9" x14ac:dyDescent="0.15">
      <c r="A38" s="790" t="s">
        <v>141</v>
      </c>
      <c r="B38" s="698"/>
      <c r="C38" s="698"/>
      <c r="D38" s="698"/>
      <c r="E38" s="698"/>
      <c r="F38" s="698"/>
      <c r="G38" s="698"/>
      <c r="H38" s="698"/>
      <c r="I38" s="698"/>
      <c r="J38" s="698"/>
      <c r="K38" s="698"/>
      <c r="L38" s="698"/>
      <c r="M38" s="698"/>
      <c r="N38" s="698"/>
      <c r="O38" s="699"/>
      <c r="P38" s="125" t="s">
        <v>142</v>
      </c>
      <c r="Q38" s="126"/>
      <c r="R38" s="126"/>
      <c r="S38" s="126"/>
      <c r="T38" s="126"/>
      <c r="U38" s="126"/>
      <c r="V38" s="126"/>
      <c r="W38" s="126"/>
      <c r="X38" s="126" t="str">
        <f>IF(A39&gt;0," *","")</f>
        <v/>
      </c>
      <c r="Y38" s="126"/>
      <c r="Z38" s="126"/>
      <c r="AA38" s="126"/>
      <c r="AB38" s="126"/>
      <c r="AC38" s="126"/>
      <c r="AD38" s="126"/>
      <c r="AE38" s="126"/>
      <c r="AF38" s="127"/>
    </row>
    <row r="39" spans="1:33" s="121" customFormat="1" x14ac:dyDescent="0.2">
      <c r="A39" s="1138"/>
      <c r="B39" s="807"/>
      <c r="C39" s="807"/>
      <c r="D39" s="807"/>
      <c r="E39" s="807"/>
      <c r="F39" s="807"/>
      <c r="G39" s="807"/>
      <c r="H39" s="807"/>
      <c r="I39" s="807"/>
      <c r="J39" s="807"/>
      <c r="K39" s="807"/>
      <c r="L39" s="807"/>
      <c r="M39" s="807"/>
      <c r="N39" s="807"/>
      <c r="O39" s="808"/>
      <c r="P39" s="809"/>
      <c r="Q39" s="810"/>
      <c r="R39" s="810"/>
      <c r="S39" s="810"/>
      <c r="T39" s="810"/>
      <c r="U39" s="810"/>
      <c r="V39" s="810"/>
      <c r="W39" s="810"/>
      <c r="X39" s="810"/>
      <c r="Y39" s="810"/>
      <c r="Z39" s="811"/>
      <c r="AA39" s="811"/>
      <c r="AB39" s="811"/>
      <c r="AC39" s="811"/>
      <c r="AD39" s="811"/>
      <c r="AE39" s="811"/>
      <c r="AF39" s="812"/>
    </row>
    <row r="40" spans="1:33" s="24" customFormat="1" ht="18" customHeight="1" x14ac:dyDescent="0.15">
      <c r="A40" s="927" t="s">
        <v>143</v>
      </c>
      <c r="B40" s="817"/>
      <c r="C40" s="817"/>
      <c r="D40" s="817"/>
      <c r="E40" s="817"/>
      <c r="F40" s="817"/>
      <c r="G40" s="817"/>
      <c r="H40" s="817"/>
      <c r="I40" s="817"/>
      <c r="J40" s="817"/>
      <c r="K40" s="817"/>
      <c r="L40" s="817"/>
      <c r="M40" s="817"/>
      <c r="N40" s="817"/>
      <c r="O40" s="817"/>
      <c r="P40" s="817"/>
      <c r="Q40" s="817"/>
      <c r="R40" s="817"/>
      <c r="S40" s="817"/>
      <c r="T40" s="817"/>
      <c r="U40" s="817"/>
      <c r="V40" s="817"/>
      <c r="W40" s="817"/>
      <c r="X40" s="817"/>
      <c r="Y40" s="818"/>
      <c r="Z40" s="764" t="s">
        <v>144</v>
      </c>
      <c r="AA40" s="949"/>
      <c r="AB40" s="949"/>
      <c r="AC40" s="949" t="s">
        <v>373</v>
      </c>
      <c r="AD40" s="949"/>
      <c r="AE40" s="949"/>
      <c r="AF40" s="950"/>
    </row>
    <row r="41" spans="1:33" x14ac:dyDescent="0.2">
      <c r="A41" s="129"/>
      <c r="B41" s="911" t="s">
        <v>394</v>
      </c>
      <c r="C41" s="817"/>
      <c r="D41" s="817"/>
      <c r="E41" s="817"/>
      <c r="F41" s="817"/>
      <c r="G41" s="817"/>
      <c r="H41" s="817"/>
      <c r="I41" s="817"/>
      <c r="J41" s="817"/>
      <c r="K41" s="817"/>
      <c r="L41" s="817"/>
      <c r="M41" s="817"/>
      <c r="N41" s="817"/>
      <c r="O41" s="817"/>
      <c r="P41" s="817"/>
      <c r="Q41" s="817"/>
      <c r="R41" s="817"/>
      <c r="S41" s="817"/>
      <c r="T41" s="817"/>
      <c r="U41" s="817"/>
      <c r="V41" s="817"/>
      <c r="W41" s="817"/>
      <c r="X41" s="817"/>
      <c r="Y41" s="818"/>
      <c r="Z41" s="1068"/>
      <c r="AA41" s="1068"/>
      <c r="AB41" s="1068"/>
      <c r="AC41" s="1083">
        <f>IF(Q1="Auslandsdienstreise","",Z41*17)</f>
        <v>0</v>
      </c>
      <c r="AD41" s="1083"/>
      <c r="AE41" s="1083"/>
      <c r="AF41" s="1084"/>
      <c r="AG41" s="106"/>
    </row>
    <row r="42" spans="1:33" x14ac:dyDescent="0.2">
      <c r="A42" s="129"/>
      <c r="B42" s="911" t="s">
        <v>395</v>
      </c>
      <c r="C42" s="817"/>
      <c r="D42" s="817"/>
      <c r="E42" s="817"/>
      <c r="F42" s="817"/>
      <c r="G42" s="817"/>
      <c r="H42" s="817"/>
      <c r="I42" s="817"/>
      <c r="J42" s="817"/>
      <c r="K42" s="817"/>
      <c r="L42" s="817"/>
      <c r="M42" s="817"/>
      <c r="N42" s="817"/>
      <c r="O42" s="817"/>
      <c r="P42" s="817"/>
      <c r="Q42" s="817"/>
      <c r="R42" s="817"/>
      <c r="S42" s="817"/>
      <c r="T42" s="817"/>
      <c r="U42" s="817"/>
      <c r="V42" s="818"/>
      <c r="W42" s="1071"/>
      <c r="X42" s="1072"/>
      <c r="Y42" s="1073"/>
      <c r="Z42" s="1074"/>
      <c r="AA42" s="1075"/>
      <c r="AB42" s="1076"/>
      <c r="AC42" s="1078"/>
      <c r="AD42" s="1079"/>
      <c r="AE42" s="1079"/>
      <c r="AF42" s="1080"/>
    </row>
    <row r="43" spans="1:33" x14ac:dyDescent="0.2">
      <c r="A43" s="129"/>
      <c r="B43" s="911" t="s">
        <v>145</v>
      </c>
      <c r="C43" s="817"/>
      <c r="D43" s="817"/>
      <c r="E43" s="817"/>
      <c r="F43" s="817"/>
      <c r="G43" s="817"/>
      <c r="H43" s="817"/>
      <c r="I43" s="817"/>
      <c r="J43" s="817"/>
      <c r="K43" s="817"/>
      <c r="L43" s="817"/>
      <c r="M43" s="817"/>
      <c r="N43" s="817"/>
      <c r="O43" s="817"/>
      <c r="P43" s="817"/>
      <c r="Q43" s="817"/>
      <c r="R43" s="817"/>
      <c r="S43" s="817"/>
      <c r="T43" s="817"/>
      <c r="U43" s="817"/>
      <c r="V43" s="817"/>
      <c r="W43" s="817"/>
      <c r="X43" s="817"/>
      <c r="Y43" s="818"/>
      <c r="Z43" s="1068"/>
      <c r="AA43" s="1068"/>
      <c r="AB43" s="1068"/>
      <c r="AC43" s="1069"/>
      <c r="AD43" s="1069"/>
      <c r="AE43" s="1069"/>
      <c r="AF43" s="1070"/>
    </row>
    <row r="44" spans="1:33" x14ac:dyDescent="0.2">
      <c r="A44" s="129"/>
      <c r="B44" s="911" t="s">
        <v>372</v>
      </c>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1068"/>
      <c r="AA44" s="1068"/>
      <c r="AB44" s="1068"/>
      <c r="AC44" s="1085">
        <f>Z44*65</f>
        <v>0</v>
      </c>
      <c r="AD44" s="1085"/>
      <c r="AE44" s="1085"/>
      <c r="AF44" s="1086"/>
    </row>
    <row r="45" spans="1:33" s="24" customFormat="1" ht="10.5" customHeight="1" x14ac:dyDescent="0.2">
      <c r="A45" s="790" t="s">
        <v>146</v>
      </c>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9"/>
      <c r="AC45" s="1087"/>
      <c r="AD45" s="1087"/>
      <c r="AE45" s="1087"/>
      <c r="AF45" s="1088"/>
    </row>
    <row r="46" spans="1:33" x14ac:dyDescent="0.2">
      <c r="A46" s="129"/>
      <c r="B46" s="799"/>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1"/>
      <c r="AC46" s="1089"/>
      <c r="AD46" s="1089"/>
      <c r="AE46" s="1089"/>
      <c r="AF46" s="1090"/>
    </row>
    <row r="47" spans="1:33" x14ac:dyDescent="0.2">
      <c r="A47" s="129"/>
      <c r="B47" s="799"/>
      <c r="C47" s="800"/>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1"/>
      <c r="AC47" s="1089"/>
      <c r="AD47" s="1089"/>
      <c r="AE47" s="1089"/>
      <c r="AF47" s="1090"/>
    </row>
    <row r="48" spans="1:33" x14ac:dyDescent="0.2">
      <c r="A48" s="129"/>
      <c r="B48" s="802"/>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4"/>
      <c r="AC48" s="1081"/>
      <c r="AD48" s="1081"/>
      <c r="AE48" s="1081"/>
      <c r="AF48" s="1082"/>
    </row>
    <row r="49" spans="1:54" s="119" customFormat="1" ht="12.75" customHeight="1" x14ac:dyDescent="0.2">
      <c r="A49" s="1067" t="s">
        <v>308</v>
      </c>
      <c r="B49" s="716"/>
      <c r="C49" s="716"/>
      <c r="D49" s="716"/>
      <c r="E49" s="716"/>
      <c r="F49" s="716"/>
      <c r="G49" s="716"/>
      <c r="H49" s="716"/>
      <c r="I49" s="716"/>
      <c r="J49" s="716"/>
      <c r="K49" s="716"/>
      <c r="L49" s="716"/>
      <c r="M49" s="716"/>
      <c r="N49" s="716"/>
      <c r="O49" s="716"/>
      <c r="P49" s="716"/>
      <c r="Q49" s="716"/>
      <c r="R49" s="716"/>
      <c r="S49" s="716"/>
      <c r="T49" s="716"/>
      <c r="U49" s="716"/>
      <c r="V49" s="716"/>
      <c r="W49" s="716"/>
      <c r="X49" s="716"/>
      <c r="Y49" s="716"/>
      <c r="Z49" s="716"/>
      <c r="AA49" s="716"/>
      <c r="AB49" s="716"/>
      <c r="AC49" s="716"/>
      <c r="AD49" s="716"/>
      <c r="AE49" s="716"/>
      <c r="AF49" s="741"/>
    </row>
    <row r="50" spans="1:54" s="24" customFormat="1" ht="9" x14ac:dyDescent="0.15">
      <c r="A50" s="1091" t="s">
        <v>147</v>
      </c>
      <c r="B50" s="1092"/>
      <c r="C50" s="1092"/>
      <c r="D50" s="1092"/>
      <c r="E50" s="1092"/>
      <c r="F50" s="1092"/>
      <c r="G50" s="1092"/>
      <c r="H50" s="1092"/>
      <c r="I50" s="1092"/>
      <c r="J50" s="1092"/>
      <c r="K50" s="1092"/>
      <c r="L50" s="1092"/>
      <c r="M50" s="1092"/>
      <c r="N50" s="1092"/>
      <c r="O50" s="1093"/>
      <c r="P50" s="229" t="s">
        <v>128</v>
      </c>
      <c r="Q50" s="183"/>
      <c r="R50" s="183"/>
      <c r="S50" s="183"/>
      <c r="T50" s="183"/>
      <c r="U50" s="183"/>
      <c r="V50" s="183"/>
      <c r="W50" s="183"/>
      <c r="X50" s="183"/>
      <c r="Y50" s="183"/>
      <c r="Z50" s="183"/>
      <c r="AA50" s="183"/>
      <c r="AB50" s="183" t="str">
        <f>IF(A51&gt;0,"*","")</f>
        <v/>
      </c>
      <c r="AC50" s="183"/>
      <c r="AD50" s="183"/>
      <c r="AE50" s="183"/>
      <c r="AF50" s="184"/>
    </row>
    <row r="51" spans="1:54" s="121" customFormat="1" ht="22.9" customHeight="1" x14ac:dyDescent="0.2">
      <c r="A51" s="941"/>
      <c r="B51" s="1094"/>
      <c r="C51" s="1094"/>
      <c r="D51" s="1094"/>
      <c r="E51" s="1094"/>
      <c r="F51" s="1094"/>
      <c r="G51" s="1094"/>
      <c r="H51" s="1094"/>
      <c r="I51" s="1094"/>
      <c r="J51" s="1094"/>
      <c r="K51" s="1094"/>
      <c r="L51" s="1094"/>
      <c r="M51" s="1094"/>
      <c r="N51" s="1094"/>
      <c r="O51" s="1095"/>
      <c r="P51" s="1096"/>
      <c r="Q51" s="1097"/>
      <c r="R51" s="1097"/>
      <c r="S51" s="1097"/>
      <c r="T51" s="1097"/>
      <c r="U51" s="1097"/>
      <c r="V51" s="1097"/>
      <c r="W51" s="1097"/>
      <c r="X51" s="1097"/>
      <c r="Y51" s="1097"/>
      <c r="Z51" s="1097"/>
      <c r="AA51" s="1097"/>
      <c r="AB51" s="1097"/>
      <c r="AC51" s="1097"/>
      <c r="AD51" s="1097"/>
      <c r="AE51" s="1097"/>
      <c r="AF51" s="1098"/>
    </row>
    <row r="52" spans="1:54" ht="9.75" customHeight="1" x14ac:dyDescent="0.2">
      <c r="A52" s="785" t="s">
        <v>148</v>
      </c>
      <c r="B52" s="716"/>
      <c r="C52" s="716"/>
      <c r="D52" s="716"/>
      <c r="E52" s="125" t="s">
        <v>149</v>
      </c>
      <c r="F52" s="126"/>
      <c r="G52" s="126"/>
      <c r="H52" s="130"/>
      <c r="I52" s="125" t="s">
        <v>150</v>
      </c>
      <c r="J52" s="126"/>
      <c r="K52" s="126"/>
      <c r="L52" s="130"/>
      <c r="M52" s="125" t="s">
        <v>146</v>
      </c>
      <c r="N52" s="126"/>
      <c r="O52" s="126"/>
      <c r="P52" s="130"/>
      <c r="Q52" s="182" t="s">
        <v>63</v>
      </c>
      <c r="R52" s="126"/>
      <c r="S52" s="126"/>
      <c r="T52" s="130"/>
      <c r="U52" s="125" t="s">
        <v>151</v>
      </c>
      <c r="V52" s="126"/>
      <c r="W52" s="126"/>
      <c r="X52" s="130"/>
      <c r="Y52" s="781" t="s">
        <v>152</v>
      </c>
      <c r="Z52" s="781"/>
      <c r="AA52" s="781"/>
      <c r="AB52" s="781"/>
      <c r="AC52" s="781"/>
      <c r="AD52" s="781"/>
      <c r="AE52" s="781"/>
      <c r="AF52" s="782"/>
    </row>
    <row r="53" spans="1:54" x14ac:dyDescent="0.2">
      <c r="A53" s="786"/>
      <c r="B53" s="729"/>
      <c r="C53" s="729"/>
      <c r="D53" s="729"/>
      <c r="E53" s="756">
        <f>SUM(AD25:AF29)+SUM(U25:W29)</f>
        <v>0</v>
      </c>
      <c r="F53" s="757"/>
      <c r="G53" s="757"/>
      <c r="H53" s="758"/>
      <c r="I53" s="756">
        <f>SUM(AC41:AF44)</f>
        <v>0</v>
      </c>
      <c r="J53" s="757"/>
      <c r="K53" s="757"/>
      <c r="L53" s="758"/>
      <c r="M53" s="756">
        <f>SUM(AC46:AF48)</f>
        <v>0</v>
      </c>
      <c r="N53" s="757"/>
      <c r="O53" s="757"/>
      <c r="P53" s="758"/>
      <c r="Q53" s="1099"/>
      <c r="R53" s="1100"/>
      <c r="S53" s="1100"/>
      <c r="T53" s="1101"/>
      <c r="U53" s="756">
        <f>SUM(E53:T53)</f>
        <v>0</v>
      </c>
      <c r="V53" s="757"/>
      <c r="W53" s="757"/>
      <c r="X53" s="758"/>
      <c r="Y53" s="1130"/>
      <c r="Z53" s="1130"/>
      <c r="AA53" s="1130"/>
      <c r="AB53" s="1130"/>
      <c r="AC53" s="1130"/>
      <c r="AD53" s="1130"/>
      <c r="AE53" s="1130"/>
      <c r="AF53" s="1131"/>
      <c r="AG53" s="674">
        <f>IF(AND(U53&gt;0,Q1=0),"Bitte wählen Sie noch die Reiseart in der ersten Zeile aus!",0)</f>
        <v>0</v>
      </c>
      <c r="AH53" s="675"/>
      <c r="AI53" s="675"/>
      <c r="AJ53" s="675"/>
      <c r="AK53" s="675"/>
      <c r="AL53" s="675"/>
      <c r="AM53" s="675"/>
      <c r="AN53" s="675"/>
      <c r="AO53" s="675"/>
      <c r="AP53" s="675"/>
      <c r="AQ53" s="675"/>
      <c r="AR53" s="675"/>
      <c r="AS53" s="675"/>
      <c r="AT53" s="675"/>
      <c r="AU53" s="675"/>
      <c r="AV53" s="675"/>
      <c r="AW53" s="675"/>
      <c r="AX53" s="675"/>
      <c r="AY53" s="675"/>
      <c r="AZ53" s="675"/>
      <c r="BA53" s="675"/>
      <c r="BB53" s="675"/>
    </row>
    <row r="54" spans="1:54" x14ac:dyDescent="0.2">
      <c r="A54" s="791" t="s">
        <v>153</v>
      </c>
      <c r="B54" s="775"/>
      <c r="C54" s="792"/>
      <c r="D54" s="792"/>
      <c r="E54" s="792"/>
      <c r="F54" s="792"/>
      <c r="G54" s="792"/>
      <c r="H54" s="792"/>
      <c r="I54" s="792"/>
      <c r="J54" s="792"/>
      <c r="K54" s="792"/>
      <c r="L54" s="792"/>
      <c r="M54" s="792"/>
      <c r="N54" s="792"/>
      <c r="O54" s="792"/>
      <c r="P54" s="792"/>
      <c r="Q54" s="792"/>
      <c r="R54" s="792"/>
      <c r="S54" s="792"/>
      <c r="T54" s="792"/>
      <c r="U54" s="793"/>
      <c r="V54" s="793"/>
      <c r="W54" s="793"/>
      <c r="X54" s="793"/>
      <c r="Y54" s="792"/>
      <c r="Z54" s="792"/>
      <c r="AA54" s="792"/>
      <c r="AB54" s="792"/>
      <c r="AC54" s="775"/>
      <c r="AD54" s="775"/>
      <c r="AE54" s="775"/>
      <c r="AF54" s="794"/>
    </row>
    <row r="55" spans="1:54" s="14" customFormat="1" x14ac:dyDescent="0.2">
      <c r="A55" s="813"/>
      <c r="B55" s="131" t="s">
        <v>154</v>
      </c>
      <c r="C55" s="131"/>
      <c r="D55" s="132"/>
      <c r="E55" s="132"/>
      <c r="F55" s="132"/>
      <c r="G55" s="132"/>
      <c r="H55" s="132"/>
      <c r="I55" s="132"/>
      <c r="J55" s="133"/>
      <c r="K55" s="132"/>
      <c r="L55" s="132"/>
      <c r="M55" s="132"/>
      <c r="N55" s="132"/>
      <c r="O55" s="132"/>
      <c r="P55" s="132"/>
      <c r="Q55" s="132"/>
      <c r="R55" s="132"/>
      <c r="S55" s="132"/>
      <c r="T55" s="132"/>
      <c r="U55" s="132"/>
      <c r="V55" s="132"/>
      <c r="W55" s="132"/>
      <c r="X55" s="132"/>
      <c r="Y55" s="132"/>
      <c r="Z55" s="768" t="s">
        <v>326</v>
      </c>
      <c r="AA55" s="768"/>
      <c r="AB55" s="769"/>
      <c r="AC55" s="750"/>
      <c r="AD55" s="751"/>
      <c r="AE55" s="751"/>
      <c r="AF55" s="752"/>
      <c r="AG55" s="896" t="str">
        <f>IF(AND(AC55&gt;0,AC55&lt;=50),"Da für diese Reise kein überwiegend dienstliches Interesse besteht, können keine Auslagen erstattet werden. (VV Ziff. 15.1.1.2)","")</f>
        <v/>
      </c>
      <c r="AH55" s="897"/>
      <c r="AI55" s="897"/>
      <c r="AJ55" s="897"/>
      <c r="AK55" s="897"/>
      <c r="AL55" s="897"/>
      <c r="AM55" s="897"/>
      <c r="AN55" s="897"/>
      <c r="AO55" s="897"/>
      <c r="AP55" s="897"/>
      <c r="AQ55" s="897"/>
      <c r="AR55" s="897"/>
      <c r="AS55" s="897"/>
      <c r="AT55" s="897"/>
      <c r="AU55" s="897"/>
      <c r="AV55" s="897"/>
      <c r="AW55" s="897"/>
      <c r="AX55" s="897"/>
      <c r="AY55" s="897"/>
      <c r="AZ55" s="897"/>
      <c r="BA55" s="897"/>
      <c r="BB55" s="897"/>
    </row>
    <row r="56" spans="1:54" x14ac:dyDescent="0.2">
      <c r="A56" s="814"/>
      <c r="B56" s="134" t="s">
        <v>155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6"/>
      <c r="AC56" s="753">
        <f>IF(VALUE(AC55)&gt;50,U53*AC55/100,0)</f>
        <v>0</v>
      </c>
      <c r="AD56" s="754"/>
      <c r="AE56" s="754"/>
      <c r="AF56" s="755"/>
      <c r="AG56" s="896"/>
      <c r="AH56" s="897"/>
      <c r="AI56" s="897"/>
      <c r="AJ56" s="897"/>
      <c r="AK56" s="897"/>
      <c r="AL56" s="897"/>
      <c r="AM56" s="897"/>
      <c r="AN56" s="897"/>
      <c r="AO56" s="897"/>
      <c r="AP56" s="897"/>
      <c r="AQ56" s="897"/>
      <c r="AR56" s="897"/>
      <c r="AS56" s="897"/>
      <c r="AT56" s="897"/>
      <c r="AU56" s="897"/>
      <c r="AV56" s="897"/>
      <c r="AW56" s="897"/>
      <c r="AX56" s="897"/>
      <c r="AY56" s="897"/>
      <c r="AZ56" s="897"/>
      <c r="BA56" s="897"/>
      <c r="BB56" s="897"/>
    </row>
    <row r="57" spans="1:54" s="24" customFormat="1" ht="12" x14ac:dyDescent="0.15">
      <c r="A57" s="805" t="s">
        <v>156</v>
      </c>
      <c r="B57" s="705"/>
      <c r="C57" s="705"/>
      <c r="D57" s="705"/>
      <c r="E57" s="705"/>
      <c r="F57" s="705"/>
      <c r="G57" s="705"/>
      <c r="H57" s="705"/>
      <c r="I57" s="705"/>
      <c r="J57" s="706"/>
      <c r="K57" s="770"/>
      <c r="L57" s="771"/>
      <c r="M57" s="767" t="s">
        <v>157</v>
      </c>
      <c r="N57" s="768"/>
      <c r="O57" s="768"/>
      <c r="P57" s="768"/>
      <c r="Q57" s="768"/>
      <c r="R57" s="768"/>
      <c r="S57" s="768"/>
      <c r="T57" s="768"/>
      <c r="U57" s="768"/>
      <c r="V57" s="768"/>
      <c r="W57" s="768"/>
      <c r="X57" s="768"/>
      <c r="Y57" s="768"/>
      <c r="Z57" s="768"/>
      <c r="AA57" s="768"/>
      <c r="AB57" s="769"/>
      <c r="AC57" s="1132"/>
      <c r="AD57" s="1133"/>
      <c r="AE57" s="1133"/>
      <c r="AF57" s="1134"/>
      <c r="AG57" s="896"/>
      <c r="AH57" s="897"/>
      <c r="AI57" s="897"/>
      <c r="AJ57" s="897"/>
      <c r="AK57" s="897"/>
      <c r="AL57" s="897"/>
      <c r="AM57" s="897"/>
      <c r="AN57" s="897"/>
      <c r="AO57" s="897"/>
      <c r="AP57" s="897"/>
      <c r="AQ57" s="897"/>
      <c r="AR57" s="897"/>
      <c r="AS57" s="897"/>
      <c r="AT57" s="897"/>
      <c r="AU57" s="897"/>
      <c r="AV57" s="897"/>
      <c r="AW57" s="897"/>
      <c r="AX57" s="897"/>
      <c r="AY57" s="897"/>
      <c r="AZ57" s="897"/>
      <c r="BA57" s="897"/>
      <c r="BB57" s="897"/>
    </row>
    <row r="58" spans="1:54" s="24" customFormat="1" ht="9" x14ac:dyDescent="0.15">
      <c r="A58" s="137" t="s">
        <v>158</v>
      </c>
      <c r="B58" s="103"/>
      <c r="C58" s="103"/>
      <c r="D58" s="103"/>
      <c r="E58" s="103"/>
      <c r="F58" s="103"/>
      <c r="G58" s="103"/>
      <c r="H58" s="103"/>
      <c r="I58" s="103"/>
      <c r="J58" s="103"/>
      <c r="K58" s="103"/>
      <c r="L58" s="103"/>
      <c r="M58" s="103"/>
      <c r="N58" s="103"/>
      <c r="O58" s="103"/>
      <c r="P58" s="103"/>
      <c r="Q58" s="103"/>
      <c r="R58" s="103"/>
      <c r="S58" s="103"/>
      <c r="T58" s="103"/>
      <c r="U58" s="103"/>
      <c r="V58" s="103" t="s">
        <v>118</v>
      </c>
      <c r="W58" s="103"/>
      <c r="X58" s="103"/>
      <c r="Y58" s="103"/>
      <c r="Z58" s="103" t="s">
        <v>159</v>
      </c>
      <c r="AA58" s="103"/>
      <c r="AB58" s="103"/>
      <c r="AC58" s="138"/>
      <c r="AD58" s="138"/>
      <c r="AE58" s="138"/>
      <c r="AF58" s="139"/>
      <c r="AG58" s="896"/>
      <c r="AH58" s="897"/>
      <c r="AI58" s="897"/>
      <c r="AJ58" s="897"/>
      <c r="AK58" s="897"/>
      <c r="AL58" s="897"/>
      <c r="AM58" s="897"/>
      <c r="AN58" s="897"/>
      <c r="AO58" s="897"/>
      <c r="AP58" s="897"/>
      <c r="AQ58" s="897"/>
      <c r="AR58" s="897"/>
      <c r="AS58" s="897"/>
      <c r="AT58" s="897"/>
      <c r="AU58" s="897"/>
      <c r="AV58" s="897"/>
      <c r="AW58" s="897"/>
      <c r="AX58" s="897"/>
      <c r="AY58" s="897"/>
      <c r="AZ58" s="897"/>
      <c r="BA58" s="897"/>
      <c r="BB58" s="897"/>
    </row>
    <row r="59" spans="1:54" ht="29.25" customHeight="1" x14ac:dyDescent="0.2">
      <c r="A59" s="140"/>
      <c r="B59" s="704" t="s">
        <v>160</v>
      </c>
      <c r="C59" s="705"/>
      <c r="D59" s="705"/>
      <c r="E59" s="706"/>
      <c r="F59" s="762" t="s">
        <v>161</v>
      </c>
      <c r="G59" s="763"/>
      <c r="H59" s="763"/>
      <c r="I59" s="763"/>
      <c r="J59" s="763"/>
      <c r="K59" s="763"/>
      <c r="L59" s="763"/>
      <c r="M59" s="763"/>
      <c r="N59" s="763"/>
      <c r="O59" s="763"/>
      <c r="P59" s="763"/>
      <c r="Q59" s="763"/>
      <c r="R59" s="763"/>
      <c r="S59" s="763"/>
      <c r="T59" s="763"/>
      <c r="U59" s="764"/>
      <c r="V59" s="743"/>
      <c r="W59" s="743"/>
      <c r="X59" s="743"/>
      <c r="Y59" s="743"/>
      <c r="Z59" s="737"/>
      <c r="AA59" s="737"/>
      <c r="AB59" s="737"/>
      <c r="AC59" s="737"/>
      <c r="AD59" s="737"/>
      <c r="AE59" s="737"/>
      <c r="AF59" s="738"/>
    </row>
    <row r="60" spans="1:54" s="169" customFormat="1" ht="16.5" customHeight="1" x14ac:dyDescent="0.2">
      <c r="A60" s="168"/>
      <c r="B60" s="692" t="str">
        <f>IF(Behördenstammblatt!A22="nein","","Vertreter *")</f>
        <v/>
      </c>
      <c r="C60" s="693"/>
      <c r="D60" s="693"/>
      <c r="E60" s="694"/>
      <c r="F60" s="692" t="str">
        <f>IF(Behördenstammblatt!A22="nein","","Ich übernehme für die Zeit der Abwesenheit die Vertretung.")</f>
        <v/>
      </c>
      <c r="G60" s="693"/>
      <c r="H60" s="693"/>
      <c r="I60" s="693"/>
      <c r="J60" s="693"/>
      <c r="K60" s="693"/>
      <c r="L60" s="693"/>
      <c r="M60" s="693"/>
      <c r="N60" s="693"/>
      <c r="O60" s="693"/>
      <c r="P60" s="693"/>
      <c r="Q60" s="693"/>
      <c r="R60" s="693"/>
      <c r="S60" s="693"/>
      <c r="T60" s="693"/>
      <c r="U60" s="694"/>
      <c r="V60" s="1102"/>
      <c r="W60" s="1103"/>
      <c r="X60" s="1103"/>
      <c r="Y60" s="1104"/>
      <c r="Z60" s="1108"/>
      <c r="AA60" s="1109"/>
      <c r="AB60" s="1109"/>
      <c r="AC60" s="1109"/>
      <c r="AD60" s="1109"/>
      <c r="AE60" s="1109"/>
      <c r="AF60" s="1110"/>
      <c r="AH60" s="170"/>
    </row>
    <row r="61" spans="1:54" s="172" customFormat="1" ht="18.75" customHeight="1" x14ac:dyDescent="0.2">
      <c r="A61" s="171"/>
      <c r="B61" s="704" t="s">
        <v>162</v>
      </c>
      <c r="C61" s="705"/>
      <c r="D61" s="705"/>
      <c r="E61" s="706"/>
      <c r="F61" s="692" t="s">
        <v>163</v>
      </c>
      <c r="G61" s="705"/>
      <c r="H61" s="705"/>
      <c r="I61" s="705"/>
      <c r="J61" s="705"/>
      <c r="K61" s="705"/>
      <c r="L61" s="705"/>
      <c r="M61" s="705"/>
      <c r="N61" s="705"/>
      <c r="O61" s="705"/>
      <c r="P61" s="705"/>
      <c r="Q61" s="705"/>
      <c r="R61" s="705"/>
      <c r="S61" s="705"/>
      <c r="T61" s="705"/>
      <c r="U61" s="706"/>
      <c r="V61" s="1111"/>
      <c r="W61" s="1111"/>
      <c r="X61" s="1111"/>
      <c r="Y61" s="1111"/>
      <c r="Z61" s="737"/>
      <c r="AA61" s="737"/>
      <c r="AB61" s="737"/>
      <c r="AC61" s="737"/>
      <c r="AD61" s="737"/>
      <c r="AE61" s="737"/>
      <c r="AF61" s="738"/>
    </row>
    <row r="62" spans="1:54" ht="18.75" customHeight="1" x14ac:dyDescent="0.2">
      <c r="A62" s="140"/>
      <c r="B62" s="692" t="str">
        <f>IF(Behördenstammblatt!A26="nein","","weiterer Vorgesetzter *")</f>
        <v/>
      </c>
      <c r="C62" s="693"/>
      <c r="D62" s="693"/>
      <c r="E62" s="694"/>
      <c r="F62" s="692" t="str">
        <f>IF(Behördenstammblatt!A26="nein","","Die Reise ist notwendig.")</f>
        <v/>
      </c>
      <c r="G62" s="705"/>
      <c r="H62" s="705"/>
      <c r="I62" s="705"/>
      <c r="J62" s="705"/>
      <c r="K62" s="705"/>
      <c r="L62" s="705"/>
      <c r="M62" s="705"/>
      <c r="N62" s="705"/>
      <c r="O62" s="705"/>
      <c r="P62" s="705"/>
      <c r="Q62" s="705"/>
      <c r="R62" s="705"/>
      <c r="S62" s="705"/>
      <c r="T62" s="705"/>
      <c r="U62" s="706"/>
      <c r="V62" s="1102"/>
      <c r="W62" s="1103"/>
      <c r="X62" s="1103"/>
      <c r="Y62" s="1104"/>
      <c r="Z62" s="1135"/>
      <c r="AA62" s="1136"/>
      <c r="AB62" s="1136"/>
      <c r="AC62" s="1136"/>
      <c r="AD62" s="1136"/>
      <c r="AE62" s="1136"/>
      <c r="AF62" s="1137"/>
    </row>
    <row r="63" spans="1:54" s="172" customFormat="1" ht="25.5" customHeight="1" x14ac:dyDescent="0.2">
      <c r="A63" s="171"/>
      <c r="B63" s="692" t="s">
        <v>164</v>
      </c>
      <c r="C63" s="693"/>
      <c r="D63" s="693"/>
      <c r="E63" s="693"/>
      <c r="F63" s="693"/>
      <c r="G63" s="693"/>
      <c r="H63" s="693"/>
      <c r="I63" s="693"/>
      <c r="J63" s="693"/>
      <c r="K63" s="693"/>
      <c r="L63" s="694"/>
      <c r="M63" s="692" t="s">
        <v>165</v>
      </c>
      <c r="N63" s="693"/>
      <c r="O63" s="693"/>
      <c r="P63" s="693"/>
      <c r="Q63" s="693"/>
      <c r="R63" s="693"/>
      <c r="S63" s="693"/>
      <c r="T63" s="693"/>
      <c r="U63" s="694"/>
      <c r="V63" s="695"/>
      <c r="W63" s="696"/>
      <c r="X63" s="696"/>
      <c r="Y63" s="697"/>
      <c r="Z63" s="744" t="str">
        <f>IF(OR(A15="Aus- oder Fortbildung",A15="Zuweisung",A15="Versetzung",A15="Abordnung",Q1="Reise aus besonderem Anlass (§ 15 LRKG)"),"","Der links bezeichneten Stelle nicht vorlegen.")</f>
        <v>Der links bezeichneten Stelle nicht vorlegen.</v>
      </c>
      <c r="AA63" s="745"/>
      <c r="AB63" s="745"/>
      <c r="AC63" s="745"/>
      <c r="AD63" s="745"/>
      <c r="AE63" s="745"/>
      <c r="AF63" s="746"/>
    </row>
    <row r="64" spans="1:54" s="169" customFormat="1" ht="16.5" customHeight="1" x14ac:dyDescent="0.2">
      <c r="A64" s="171"/>
      <c r="B64" s="692" t="str">
        <f>IF(Behördenstammblatt!A24="nein","","Budgetstelle *")</f>
        <v/>
      </c>
      <c r="C64" s="693"/>
      <c r="D64" s="693"/>
      <c r="E64" s="694"/>
      <c r="F64" s="692" t="str">
        <f>IF(Behördenstammblatt!A24="nein","","Haushaltsmittel sind vorhanden.")</f>
        <v/>
      </c>
      <c r="G64" s="693"/>
      <c r="H64" s="693"/>
      <c r="I64" s="693"/>
      <c r="J64" s="693"/>
      <c r="K64" s="693"/>
      <c r="L64" s="693"/>
      <c r="M64" s="693"/>
      <c r="N64" s="693"/>
      <c r="O64" s="693"/>
      <c r="P64" s="693"/>
      <c r="Q64" s="693"/>
      <c r="R64" s="693"/>
      <c r="S64" s="693"/>
      <c r="T64" s="693"/>
      <c r="U64" s="694"/>
      <c r="V64" s="1102"/>
      <c r="W64" s="1103"/>
      <c r="X64" s="1103"/>
      <c r="Y64" s="1104"/>
      <c r="Z64" s="1105"/>
      <c r="AA64" s="1106"/>
      <c r="AB64" s="1106"/>
      <c r="AC64" s="1106"/>
      <c r="AD64" s="1106"/>
      <c r="AE64" s="1106"/>
      <c r="AF64" s="1107"/>
      <c r="AH64" s="170"/>
    </row>
    <row r="65" spans="1:32" s="172" customFormat="1" ht="21.4" customHeight="1" x14ac:dyDescent="0.2">
      <c r="A65" s="727"/>
      <c r="B65" s="715" t="str">
        <f>IF(Z65="","Zentrale Reisestelle (LAF M-V) *","Zentrale Reisestelle (LAF M-V)")</f>
        <v>Zentrale Reisestelle (LAF M-V) *</v>
      </c>
      <c r="C65" s="716"/>
      <c r="D65" s="716"/>
      <c r="E65" s="717"/>
      <c r="F65" s="734" t="str">
        <f>IF(B64="","Haushaltsmittel sind vorhanden.  
Die reisekostenrechtliche Prüfung durch die Reisestelle erfolgte ohne Beanstandungen.","Die reisekostenrechtliche Prüfung durch die Reisestelle erfolgte ohne Beanstandungen.")</f>
        <v>Haushaltsmittel sind vorhanden.  
Die reisekostenrechtliche Prüfung durch die Reisestelle erfolgte ohne Beanstandungen.</v>
      </c>
      <c r="G65" s="735"/>
      <c r="H65" s="735"/>
      <c r="I65" s="735"/>
      <c r="J65" s="735"/>
      <c r="K65" s="735"/>
      <c r="L65" s="735"/>
      <c r="M65" s="735"/>
      <c r="N65" s="735"/>
      <c r="O65" s="735"/>
      <c r="P65" s="735"/>
      <c r="Q65" s="735"/>
      <c r="R65" s="735"/>
      <c r="S65" s="735"/>
      <c r="T65" s="735"/>
      <c r="U65" s="736"/>
      <c r="V65" s="1118"/>
      <c r="W65" s="1119"/>
      <c r="X65" s="1119"/>
      <c r="Y65" s="1120"/>
      <c r="Z65" s="1112" t="str">
        <f>IF(AND(OR(Q1="mehrtägigen Inlandsdienstreise",Q1="Reise aus besonderem Anlass (§ 15 LRKG)"),OR(A15="allgemeine Dienstreise",A15="Aus- oder Fortbildung",A15="Versetzung",A15="Zuweisung",A15="Abordnung",A15="Bundesratssitzung (KEB)"),OR(A31="aus anderen triftigen Gründen",A31=""),OR(A32="aus anderen triftigen Gründen",A32=""),OR(A51="aus anderen triftigen Gründen",A51=""),OR(U53&lt;50),OR(K57="nein",K57="")),"Antrag bitte erst bei Abrechnung der Reisestelle vorlegen!","")</f>
        <v/>
      </c>
      <c r="AA65" s="1113"/>
      <c r="AB65" s="1113"/>
      <c r="AC65" s="1113"/>
      <c r="AD65" s="1113"/>
      <c r="AE65" s="1113"/>
      <c r="AF65" s="1114"/>
    </row>
    <row r="66" spans="1:32" ht="19.5" customHeight="1" x14ac:dyDescent="0.2">
      <c r="A66" s="727"/>
      <c r="B66" s="728"/>
      <c r="C66" s="729"/>
      <c r="D66" s="729"/>
      <c r="E66" s="730"/>
      <c r="F66" s="728" t="str">
        <f>IF(OR(A31="aus Gründen der Wirtschaftlichkeit",A32="aus Gründen der Wirtschaftlichkeit",A51="aus Gründen der Wirtschaftlichkeit"),"Die Wirtschaftlichkeit der beantragten Reisedurchführung liegt vor / ist nicht erkennbar.","")</f>
        <v/>
      </c>
      <c r="G66" s="729"/>
      <c r="H66" s="729"/>
      <c r="I66" s="729"/>
      <c r="J66" s="729"/>
      <c r="K66" s="729"/>
      <c r="L66" s="729"/>
      <c r="M66" s="729"/>
      <c r="N66" s="729"/>
      <c r="O66" s="729"/>
      <c r="P66" s="729"/>
      <c r="Q66" s="729"/>
      <c r="R66" s="729"/>
      <c r="S66" s="729"/>
      <c r="T66" s="729"/>
      <c r="U66" s="730"/>
      <c r="V66" s="1121"/>
      <c r="W66" s="1122"/>
      <c r="X66" s="1122"/>
      <c r="Y66" s="1123"/>
      <c r="Z66" s="1115"/>
      <c r="AA66" s="1116"/>
      <c r="AB66" s="1116"/>
      <c r="AC66" s="1116"/>
      <c r="AD66" s="1116"/>
      <c r="AE66" s="1116"/>
      <c r="AF66" s="1117"/>
    </row>
    <row r="67" spans="1:32" ht="11.25" customHeight="1" x14ac:dyDescent="0.2">
      <c r="A67" s="713"/>
      <c r="B67" s="715" t="s">
        <v>366</v>
      </c>
      <c r="C67" s="716"/>
      <c r="D67" s="716"/>
      <c r="E67" s="717"/>
      <c r="F67" s="143" t="s">
        <v>166</v>
      </c>
      <c r="G67" s="144"/>
      <c r="H67" s="144"/>
      <c r="I67" s="144"/>
      <c r="J67" s="144"/>
      <c r="K67" s="144"/>
      <c r="L67" s="144"/>
      <c r="M67" s="144"/>
      <c r="N67" s="144"/>
      <c r="O67" s="144"/>
      <c r="P67" s="144"/>
      <c r="Q67" s="144"/>
      <c r="R67" s="144"/>
      <c r="S67" s="144"/>
      <c r="T67" s="144"/>
      <c r="U67" s="145"/>
      <c r="V67" s="1124"/>
      <c r="W67" s="1125"/>
      <c r="X67" s="1125"/>
      <c r="Y67" s="1126"/>
      <c r="Z67" s="737"/>
      <c r="AA67" s="737"/>
      <c r="AB67" s="737"/>
      <c r="AC67" s="737"/>
      <c r="AD67" s="737"/>
      <c r="AE67" s="737"/>
      <c r="AF67" s="738"/>
    </row>
    <row r="68" spans="1:32" ht="19.5" customHeight="1" thickBot="1" x14ac:dyDescent="0.25">
      <c r="A68" s="714"/>
      <c r="B68" s="718"/>
      <c r="C68" s="719"/>
      <c r="D68" s="719"/>
      <c r="E68" s="720"/>
      <c r="F68" s="718" t="str">
        <f>IF(OR(A31="aus anderen triftigen Gründen",A32="aus anderen triftigen Gründen",A31="aus Gründen der Wirtschaftlichkeit",A32="aus Gründen der Wirtschaftlichkeit",A51="aus anderen triftigen Gründen",A51="aus Gründen der Wirtschaftlichkeit"),"Die triftigen Gründe für diese Reisedurchführung werden anerkannt.","")</f>
        <v/>
      </c>
      <c r="G68" s="719"/>
      <c r="H68" s="719"/>
      <c r="I68" s="719"/>
      <c r="J68" s="719"/>
      <c r="K68" s="719"/>
      <c r="L68" s="719"/>
      <c r="M68" s="719"/>
      <c r="N68" s="719"/>
      <c r="O68" s="719"/>
      <c r="P68" s="719"/>
      <c r="Q68" s="719"/>
      <c r="R68" s="719"/>
      <c r="S68" s="719"/>
      <c r="T68" s="719"/>
      <c r="U68" s="720"/>
      <c r="V68" s="1127"/>
      <c r="W68" s="1128"/>
      <c r="X68" s="1128"/>
      <c r="Y68" s="1129"/>
      <c r="Z68" s="739"/>
      <c r="AA68" s="739"/>
      <c r="AB68" s="739"/>
      <c r="AC68" s="739"/>
      <c r="AD68" s="739"/>
      <c r="AE68" s="739"/>
      <c r="AF68" s="740"/>
    </row>
    <row r="69" spans="1:32" s="21" customFormat="1" ht="16.5" customHeight="1" x14ac:dyDescent="0.2">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row>
    <row r="70" spans="1:32" s="21" customFormat="1" ht="16.5" customHeight="1" x14ac:dyDescent="0.2">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row>
    <row r="71" spans="1:32" s="21" customFormat="1" ht="16.5" customHeight="1" x14ac:dyDescent="0.2">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row>
    <row r="72" spans="1:32" s="21" customFormat="1" ht="16.5" customHeight="1" x14ac:dyDescent="0.2">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row>
    <row r="73" spans="1:32" s="21" customFormat="1" ht="16.5" customHeight="1" x14ac:dyDescent="0.2">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row>
    <row r="74" spans="1:32" s="21" customFormat="1" ht="16.5" customHeight="1" x14ac:dyDescent="0.2">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row>
    <row r="75" spans="1:32" s="21" customFormat="1" ht="16.5" customHeight="1" x14ac:dyDescent="0.2">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row>
    <row r="76" spans="1:32" s="21" customFormat="1" ht="16.5" customHeight="1" x14ac:dyDescent="0.2">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row>
    <row r="77" spans="1:32" s="21" customFormat="1" ht="16.5" customHeight="1" x14ac:dyDescent="0.2">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row>
    <row r="78" spans="1:32" s="21" customFormat="1" ht="16.5" customHeight="1" x14ac:dyDescent="0.2">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row>
    <row r="79" spans="1:32" s="21" customFormat="1" ht="16.5" customHeight="1" x14ac:dyDescent="0.2">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row>
    <row r="80" spans="1:32" s="21" customFormat="1" ht="16.5" customHeight="1" x14ac:dyDescent="0.2">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row>
    <row r="81" spans="1:32" s="21" customFormat="1" ht="16.5" customHeight="1" x14ac:dyDescent="0.2">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row>
    <row r="82" spans="1:32" s="21" customFormat="1" ht="16.5" customHeight="1" x14ac:dyDescent="0.2">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row>
    <row r="83" spans="1:32" s="21" customFormat="1" ht="16.5" customHeight="1" x14ac:dyDescent="0.2">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row>
    <row r="84" spans="1:32" s="21" customFormat="1" ht="16.5" customHeight="1" x14ac:dyDescent="0.2">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row>
    <row r="85" spans="1:32" s="21" customFormat="1" ht="16.5" customHeight="1" x14ac:dyDescent="0.2">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row>
    <row r="86" spans="1:32" s="21" customFormat="1" ht="16.5" customHeight="1" x14ac:dyDescent="0.2">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row>
    <row r="87" spans="1:32" s="21" customFormat="1" ht="16.5" customHeight="1" x14ac:dyDescent="0.2">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row>
    <row r="88" spans="1:32" s="21" customFormat="1" ht="16.5" customHeight="1" x14ac:dyDescent="0.2">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row>
    <row r="89" spans="1:32" s="21" customFormat="1" ht="16.5" customHeight="1" x14ac:dyDescent="0.2">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row>
    <row r="90" spans="1:32" s="21" customFormat="1" ht="16.5" customHeight="1" x14ac:dyDescent="0.2">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row>
    <row r="91" spans="1:32" s="21" customFormat="1" ht="16.5" customHeight="1" x14ac:dyDescent="0.2">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row>
    <row r="92" spans="1:32" s="21" customFormat="1" ht="16.5" customHeight="1" x14ac:dyDescent="0.2">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row>
    <row r="93" spans="1:32" s="21" customFormat="1" ht="16.5" customHeight="1" x14ac:dyDescent="0.2">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row>
    <row r="94" spans="1:32" s="21" customFormat="1" ht="16.5" customHeight="1" x14ac:dyDescent="0.2">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row>
    <row r="95" spans="1:32" s="21" customFormat="1" ht="16.5" customHeight="1" x14ac:dyDescent="0.2">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row>
    <row r="96" spans="1:32" s="21" customFormat="1" x14ac:dyDescent="0.2">
      <c r="A96" s="163"/>
      <c r="S96" s="164"/>
    </row>
    <row r="97" spans="1:19" s="21" customFormat="1" x14ac:dyDescent="0.2">
      <c r="A97" s="163"/>
      <c r="S97" s="164"/>
    </row>
    <row r="98" spans="1:19" s="21" customFormat="1" x14ac:dyDescent="0.2">
      <c r="A98" s="163"/>
      <c r="S98" s="164"/>
    </row>
    <row r="99" spans="1:19" s="21" customFormat="1" x14ac:dyDescent="0.2">
      <c r="A99" s="163"/>
      <c r="S99" s="164"/>
    </row>
    <row r="100" spans="1:19" s="21" customFormat="1" x14ac:dyDescent="0.2">
      <c r="A100" s="163"/>
      <c r="S100" s="164"/>
    </row>
    <row r="101" spans="1:19" s="21" customFormat="1" x14ac:dyDescent="0.2"/>
    <row r="102" spans="1:19" s="21" customFormat="1" x14ac:dyDescent="0.2"/>
    <row r="103" spans="1:19" s="21" customFormat="1" x14ac:dyDescent="0.2"/>
    <row r="104" spans="1:19" s="21" customFormat="1" x14ac:dyDescent="0.2"/>
    <row r="105" spans="1:19" s="21" customFormat="1" x14ac:dyDescent="0.2"/>
    <row r="106" spans="1:19" s="21" customFormat="1" x14ac:dyDescent="0.2"/>
    <row r="107" spans="1:19" s="21" customFormat="1" x14ac:dyDescent="0.2"/>
    <row r="108" spans="1:19" s="21" customFormat="1" x14ac:dyDescent="0.2"/>
    <row r="109" spans="1:19" s="21" customFormat="1" x14ac:dyDescent="0.2"/>
    <row r="110" spans="1:19" s="21" customFormat="1" x14ac:dyDescent="0.2"/>
    <row r="111" spans="1:19" s="21" customFormat="1" x14ac:dyDescent="0.2"/>
    <row r="112" spans="1:19"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21" customFormat="1" x14ac:dyDescent="0.2"/>
    <row r="130" s="21" customFormat="1" x14ac:dyDescent="0.2"/>
  </sheetData>
  <sheetProtection password="DA8F" sheet="1" selectLockedCells="1"/>
  <mergeCells count="206">
    <mergeCell ref="M57:AB57"/>
    <mergeCell ref="A54:AF54"/>
    <mergeCell ref="AA4:AF4"/>
    <mergeCell ref="J5:M5"/>
    <mergeCell ref="AA5:AF5"/>
    <mergeCell ref="B41:Y41"/>
    <mergeCell ref="A34:AF34"/>
    <mergeCell ref="A36:AF36"/>
    <mergeCell ref="A38:O38"/>
    <mergeCell ref="A39:O39"/>
    <mergeCell ref="A31:J31"/>
    <mergeCell ref="K31:AF31"/>
    <mergeCell ref="A65:A66"/>
    <mergeCell ref="B65:E66"/>
    <mergeCell ref="F65:U65"/>
    <mergeCell ref="V65:Y66"/>
    <mergeCell ref="A67:A68"/>
    <mergeCell ref="B67:E68"/>
    <mergeCell ref="V67:Y68"/>
    <mergeCell ref="AG1:AL1"/>
    <mergeCell ref="AM1:AS1"/>
    <mergeCell ref="Y53:AF53"/>
    <mergeCell ref="B59:E59"/>
    <mergeCell ref="F59:U59"/>
    <mergeCell ref="V59:Y59"/>
    <mergeCell ref="Z59:AF59"/>
    <mergeCell ref="A57:J57"/>
    <mergeCell ref="K57:L57"/>
    <mergeCell ref="AC57:AF57"/>
    <mergeCell ref="B44:Y44"/>
    <mergeCell ref="Z44:AB44"/>
    <mergeCell ref="AG55:BB58"/>
    <mergeCell ref="Z55:AB55"/>
    <mergeCell ref="B62:E62"/>
    <mergeCell ref="F62:U62"/>
    <mergeCell ref="V62:Y62"/>
    <mergeCell ref="Z67:AF68"/>
    <mergeCell ref="F68:U68"/>
    <mergeCell ref="M63:U63"/>
    <mergeCell ref="V63:Y63"/>
    <mergeCell ref="Z63:AF63"/>
    <mergeCell ref="F66:U66"/>
    <mergeCell ref="Z65:AF66"/>
    <mergeCell ref="B63:L63"/>
    <mergeCell ref="B64:E64"/>
    <mergeCell ref="F64:U64"/>
    <mergeCell ref="V64:Y64"/>
    <mergeCell ref="Z64:AF64"/>
    <mergeCell ref="B60:E60"/>
    <mergeCell ref="F60:U60"/>
    <mergeCell ref="V60:Y60"/>
    <mergeCell ref="Z60:AF60"/>
    <mergeCell ref="B61:E61"/>
    <mergeCell ref="F61:U61"/>
    <mergeCell ref="V61:Y61"/>
    <mergeCell ref="Z61:AF61"/>
    <mergeCell ref="Z62:AF62"/>
    <mergeCell ref="A55:A56"/>
    <mergeCell ref="AC55:AF55"/>
    <mergeCell ref="AC56:AF56"/>
    <mergeCell ref="AC46:AF46"/>
    <mergeCell ref="B47:AB47"/>
    <mergeCell ref="AC47:AF47"/>
    <mergeCell ref="B46:AB46"/>
    <mergeCell ref="A50:O50"/>
    <mergeCell ref="A52:D53"/>
    <mergeCell ref="Y52:AF52"/>
    <mergeCell ref="A51:O51"/>
    <mergeCell ref="P51:AF51"/>
    <mergeCell ref="E53:H53"/>
    <mergeCell ref="I53:L53"/>
    <mergeCell ref="M53:P53"/>
    <mergeCell ref="Q53:T53"/>
    <mergeCell ref="U53:X53"/>
    <mergeCell ref="A49:AF49"/>
    <mergeCell ref="A40:M40"/>
    <mergeCell ref="N40:Y40"/>
    <mergeCell ref="Z40:AB40"/>
    <mergeCell ref="AC40:AF40"/>
    <mergeCell ref="Z41:AB41"/>
    <mergeCell ref="AC41:AF41"/>
    <mergeCell ref="B43:Y43"/>
    <mergeCell ref="AC44:AF44"/>
    <mergeCell ref="A45:AB45"/>
    <mergeCell ref="AC45:AF45"/>
    <mergeCell ref="Z43:AB43"/>
    <mergeCell ref="AC43:AF43"/>
    <mergeCell ref="B42:V42"/>
    <mergeCell ref="W42:Y42"/>
    <mergeCell ref="Z42:AB42"/>
    <mergeCell ref="K30:AE30"/>
    <mergeCell ref="AD29:AF29"/>
    <mergeCell ref="AC42:AF42"/>
    <mergeCell ref="B48:AB48"/>
    <mergeCell ref="AC48:AF48"/>
    <mergeCell ref="X29:Z29"/>
    <mergeCell ref="P39:AF39"/>
    <mergeCell ref="A30:J30"/>
    <mergeCell ref="A29:J29"/>
    <mergeCell ref="K29:T29"/>
    <mergeCell ref="U29:W29"/>
    <mergeCell ref="A32:J32"/>
    <mergeCell ref="K32:AF32"/>
    <mergeCell ref="AA29:AC29"/>
    <mergeCell ref="AA28:AC28"/>
    <mergeCell ref="AD28:AF28"/>
    <mergeCell ref="U28:W28"/>
    <mergeCell ref="X28:Z28"/>
    <mergeCell ref="U27:W27"/>
    <mergeCell ref="X27:Z27"/>
    <mergeCell ref="A27:J27"/>
    <mergeCell ref="K27:T27"/>
    <mergeCell ref="A28:J28"/>
    <mergeCell ref="K28:T28"/>
    <mergeCell ref="A26:J26"/>
    <mergeCell ref="K26:T26"/>
    <mergeCell ref="U26:W26"/>
    <mergeCell ref="X26:Z26"/>
    <mergeCell ref="AA25:AC25"/>
    <mergeCell ref="AD25:AF25"/>
    <mergeCell ref="AA26:AC26"/>
    <mergeCell ref="AD26:AF26"/>
    <mergeCell ref="AA27:AC27"/>
    <mergeCell ref="AD27:AF27"/>
    <mergeCell ref="A23:AF23"/>
    <mergeCell ref="A24:J24"/>
    <mergeCell ref="K24:T24"/>
    <mergeCell ref="U24:W24"/>
    <mergeCell ref="X24:Z24"/>
    <mergeCell ref="AA24:AC24"/>
    <mergeCell ref="AD24:AF24"/>
    <mergeCell ref="A25:J25"/>
    <mergeCell ref="K25:T25"/>
    <mergeCell ref="U25:W25"/>
    <mergeCell ref="X25:Z25"/>
    <mergeCell ref="A21:AF21"/>
    <mergeCell ref="A15:K15"/>
    <mergeCell ref="L15:AF15"/>
    <mergeCell ref="A17:AF17"/>
    <mergeCell ref="A18:J18"/>
    <mergeCell ref="K18:U18"/>
    <mergeCell ref="V18:AF18"/>
    <mergeCell ref="A19:J19"/>
    <mergeCell ref="K19:U19"/>
    <mergeCell ref="V19:AF19"/>
    <mergeCell ref="U13:V13"/>
    <mergeCell ref="W10:AF10"/>
    <mergeCell ref="AE12:AF12"/>
    <mergeCell ref="A11:K11"/>
    <mergeCell ref="L11:V11"/>
    <mergeCell ref="W11:AA11"/>
    <mergeCell ref="AB11:AF11"/>
    <mergeCell ref="A10:V10"/>
    <mergeCell ref="A12:F12"/>
    <mergeCell ref="G12:I12"/>
    <mergeCell ref="Z12:AA12"/>
    <mergeCell ref="AE13:AF13"/>
    <mergeCell ref="W13:Y13"/>
    <mergeCell ref="A1:P1"/>
    <mergeCell ref="Q1:AF1"/>
    <mergeCell ref="A3:AF3"/>
    <mergeCell ref="A4:D4"/>
    <mergeCell ref="E4:I4"/>
    <mergeCell ref="E5:I5"/>
    <mergeCell ref="J4:M4"/>
    <mergeCell ref="A9:D9"/>
    <mergeCell ref="E9:H9"/>
    <mergeCell ref="I9:P9"/>
    <mergeCell ref="Q9:AF9"/>
    <mergeCell ref="X7:AA7"/>
    <mergeCell ref="AB7:AF7"/>
    <mergeCell ref="A8:D8"/>
    <mergeCell ref="A6:I6"/>
    <mergeCell ref="A7:I7"/>
    <mergeCell ref="I8:P8"/>
    <mergeCell ref="Q8:AF8"/>
    <mergeCell ref="E8:H8"/>
    <mergeCell ref="S7:W7"/>
    <mergeCell ref="O7:R7"/>
    <mergeCell ref="AB6:AF6"/>
    <mergeCell ref="X6:AA6"/>
    <mergeCell ref="S6:W6"/>
    <mergeCell ref="S5:Z5"/>
    <mergeCell ref="S4:Z4"/>
    <mergeCell ref="O5:R5"/>
    <mergeCell ref="O4:R4"/>
    <mergeCell ref="O6:R6"/>
    <mergeCell ref="J7:N7"/>
    <mergeCell ref="J6:N6"/>
    <mergeCell ref="AG53:BB53"/>
    <mergeCell ref="A5:D5"/>
    <mergeCell ref="A14:K14"/>
    <mergeCell ref="L14:AF14"/>
    <mergeCell ref="R12:T12"/>
    <mergeCell ref="U12:V12"/>
    <mergeCell ref="W12:Y12"/>
    <mergeCell ref="J12:K12"/>
    <mergeCell ref="L12:Q12"/>
    <mergeCell ref="AB12:AD12"/>
    <mergeCell ref="AB13:AD13"/>
    <mergeCell ref="Z13:AA13"/>
    <mergeCell ref="A13:F13"/>
    <mergeCell ref="G13:I13"/>
    <mergeCell ref="J13:K13"/>
    <mergeCell ref="L13:Q13"/>
    <mergeCell ref="R13:T13"/>
  </mergeCells>
  <phoneticPr fontId="8" type="noConversion"/>
  <conditionalFormatting sqref="Z63:AF63">
    <cfRule type="cellIs" dxfId="32" priority="25" stopIfTrue="1" operator="notEqual">
      <formula>""</formula>
    </cfRule>
  </conditionalFormatting>
  <conditionalFormatting sqref="A40:M40">
    <cfRule type="cellIs" dxfId="31" priority="30" stopIfTrue="1" operator="equal">
      <formula>$Q$1="eintägigen Inlandsdienstreise"</formula>
    </cfRule>
  </conditionalFormatting>
  <conditionalFormatting sqref="A19:J19">
    <cfRule type="expression" dxfId="30" priority="32" stopIfTrue="1">
      <formula>$A$18="Kostenstelle (keine Eintragung)"</formula>
    </cfRule>
  </conditionalFormatting>
  <conditionalFormatting sqref="K19:U19">
    <cfRule type="expression" dxfId="29" priority="33" stopIfTrue="1">
      <formula>$K$18="Kostenart (keine Eintragung)"</formula>
    </cfRule>
  </conditionalFormatting>
  <conditionalFormatting sqref="V19:AF19">
    <cfRule type="expression" dxfId="28" priority="34" stopIfTrue="1">
      <formula>$V$18="Kostenträger (keine Eintragung)"</formula>
    </cfRule>
  </conditionalFormatting>
  <conditionalFormatting sqref="V60:Y60">
    <cfRule type="expression" dxfId="27" priority="10" stopIfTrue="1">
      <formula>$B$60=""</formula>
    </cfRule>
    <cfRule type="expression" dxfId="26" priority="35" stopIfTrue="1">
      <formula>$B$60=""</formula>
    </cfRule>
  </conditionalFormatting>
  <conditionalFormatting sqref="V63:Y63">
    <cfRule type="expression" dxfId="25" priority="9" stopIfTrue="1">
      <formula>$Z$63=""</formula>
    </cfRule>
    <cfRule type="expression" dxfId="24" priority="36" stopIfTrue="1">
      <formula>$Z$63="Der links bezeichneten Stelle nicht vorlegen."</formula>
    </cfRule>
  </conditionalFormatting>
  <conditionalFormatting sqref="V64:Y64">
    <cfRule type="expression" dxfId="23" priority="37" stopIfTrue="1">
      <formula>$B$64=""</formula>
    </cfRule>
  </conditionalFormatting>
  <conditionalFormatting sqref="V65:Y66">
    <cfRule type="expression" dxfId="22" priority="38" stopIfTrue="1">
      <formula>$Z$65=""</formula>
    </cfRule>
  </conditionalFormatting>
  <conditionalFormatting sqref="V62:Y62">
    <cfRule type="expression" dxfId="21" priority="22" stopIfTrue="1">
      <formula>B62=""</formula>
    </cfRule>
  </conditionalFormatting>
  <conditionalFormatting sqref="Z62">
    <cfRule type="expression" dxfId="20" priority="20" stopIfTrue="1">
      <formula>F62=""</formula>
    </cfRule>
  </conditionalFormatting>
  <conditionalFormatting sqref="Q53:T53">
    <cfRule type="expression" dxfId="19" priority="18" stopIfTrue="1">
      <formula>$Q$1="Auslandsdienstreise"</formula>
    </cfRule>
  </conditionalFormatting>
  <conditionalFormatting sqref="AC55:AF55">
    <cfRule type="cellIs" dxfId="18" priority="17" stopIfTrue="1" operator="equal">
      <formula>AND($A$15="Aus- oder Fortbildung",$Q$1="Reise aus besonderem Anlass (§ 15 LRKG)")</formula>
    </cfRule>
  </conditionalFormatting>
  <conditionalFormatting sqref="K57:L57">
    <cfRule type="expression" dxfId="17" priority="16" stopIfTrue="1">
      <formula>$U$53&lt;50</formula>
    </cfRule>
  </conditionalFormatting>
  <conditionalFormatting sqref="U25:W29">
    <cfRule type="expression" dxfId="16" priority="15" stopIfTrue="1">
      <formula>(OR($X25&gt;0,A25="8 Dienstfahrzeug",A25=""))</formula>
    </cfRule>
  </conditionalFormatting>
  <conditionalFormatting sqref="AA25:AC29">
    <cfRule type="expression" dxfId="15" priority="14" stopIfTrue="1">
      <formula>(OR($X25&gt;0))</formula>
    </cfRule>
  </conditionalFormatting>
  <conditionalFormatting sqref="L15:AF15">
    <cfRule type="expression" dxfId="14" priority="13" stopIfTrue="1">
      <formula>$L$14=("IT-Projekt (keine Eintragung)")</formula>
    </cfRule>
  </conditionalFormatting>
  <conditionalFormatting sqref="Z60:AF60">
    <cfRule type="expression" dxfId="13" priority="12" stopIfTrue="1">
      <formula>$B$60=""</formula>
    </cfRule>
  </conditionalFormatting>
  <conditionalFormatting sqref="Z64:AF64">
    <cfRule type="expression" dxfId="12" priority="11" stopIfTrue="1">
      <formula>$B$64=""</formula>
    </cfRule>
  </conditionalFormatting>
  <conditionalFormatting sqref="Z65:AF66">
    <cfRule type="expression" dxfId="11" priority="8" stopIfTrue="1">
      <formula>$Z$65=""</formula>
    </cfRule>
  </conditionalFormatting>
  <conditionalFormatting sqref="Z42:AB42">
    <cfRule type="expression" dxfId="10" priority="6" stopIfTrue="1">
      <formula>$W$42="ja"</formula>
    </cfRule>
  </conditionalFormatting>
  <conditionalFormatting sqref="AC41:AF41">
    <cfRule type="expression" dxfId="9" priority="1" stopIfTrue="1">
      <formula>Q1="Auslandsdienstreise"</formula>
    </cfRule>
  </conditionalFormatting>
  <dataValidations xWindow="889" yWindow="538" count="21">
    <dataValidation type="list" allowBlank="1" showInputMessage="1" showErrorMessage="1" errorTitle="Kostenstelle/IT-Projekt" error="Kostenstelle bzw. IT-Projekt ist nicht zulässig." promptTitle="IT-Projekt" prompt="Bitte  IT-Projekt auswählen" sqref="L15:AF15">
      <formula1>Projekt</formula1>
    </dataValidation>
    <dataValidation type="list" allowBlank="1" showInputMessage="1" showErrorMessage="1" errorTitle="Haushaltsstelle" error="Haushaltsstelle ist nicht zulässig." promptTitle="Buchungsstelle" prompt="Bitte die Buchungsstelle auswählen." sqref="A17:AF17">
      <formula1>Haushalt</formula1>
    </dataValidation>
    <dataValidation type="list" allowBlank="1" showInputMessage="1" showErrorMessage="1" errorTitle="Kostenstelle" error="Die Kostenstelle ist nicht zulässig." promptTitle="Kostenstelle" prompt="Bitte die Kostenstelle auswählen." sqref="A19:J19">
      <formula1>Kostenstelle</formula1>
    </dataValidation>
    <dataValidation type="list" allowBlank="1" showInputMessage="1" showErrorMessage="1" errorTitle="Kostenart" error="Die kostenart ist nicht zulässig." promptTitle="Kostenart" prompt="Bitte die Kostenart auswählen." sqref="K19:U19">
      <formula1>Kostenart</formula1>
    </dataValidation>
    <dataValidation type="list" allowBlank="1" showInputMessage="1" showErrorMessage="1" errorTitle="Kostenträger" error="Der Kostenträger ist nicht zulässig." promptTitle="Kostenträger" prompt="Bitte den Kostenträger auswählen." sqref="V19:AF19">
      <formula1>Kostenträger</formula1>
    </dataValidation>
    <dataValidation type="list" allowBlank="1" showInputMessage="1" showErrorMessage="1" errorTitle="Art des Dienstgeschäfts" error="Die Art des Dienstgeschäfts ist nicht zulässig." promptTitle="Art des Dienstgeschäfts" prompt="Bitte die Art des Dienstgeschäfts auswählen." sqref="A15:K15">
      <formula1>Dienstgeschäft</formula1>
    </dataValidation>
    <dataValidation type="time" allowBlank="1" showInputMessage="1" showErrorMessage="1" errorTitle="Uhrzeitformat ist nicht korrekt" error="Bitte geben Sie die Uhrzeit im folgenden Format ein _x000a_10:00." sqref="J13:K13 U13:V13 Z13:AA13 AE13:AF13">
      <formula1>0</formula1>
      <formula2>0.999305555555556</formula2>
    </dataValidation>
    <dataValidation type="list" allowBlank="1" showErrorMessage="1" sqref="Q1:AF1">
      <formula1>Reiseart2</formula1>
    </dataValidation>
    <dataValidation type="list" allowBlank="1" showInputMessage="1" showErrorMessage="1" sqref="P39:AF39">
      <formula1>"Die Verbindung wird lediglich angezeigt.,Es wird die Verbindung beider Reisen beantragt."</formula1>
    </dataValidation>
    <dataValidation type="list" allowBlank="1" showInputMessage="1" showErrorMessage="1" promptTitle="Abschlagszahlungen" prompt="Abschläge sind bis spätestens 4 Wochen nach dem Reiseende abzurechnen (Tz. 3.6 VV zu § 3 LRKG M-V)." sqref="K57:L57">
      <formula1>"ja,nein"</formula1>
    </dataValidation>
    <dataValidation type="whole" allowBlank="1" showInputMessage="1" showErrorMessage="1" promptTitle="Anzahl der Übernachtungen" prompt="Anzahl der Übernachtungen gemäß § 8 Abs.1 S.4 LRKG M-V" sqref="Z41:AB41">
      <formula1>0</formula1>
      <formula2>30</formula2>
    </dataValidation>
    <dataValidation type="decimal" allowBlank="1" showInputMessage="1" showErrorMessage="1" promptTitle="bekannte Übernachtungskosten" prompt="Bitte geben Sie die Gesamtkosten der Übernachtungen ein und beachten Sie bitte auch § 8 Abs.1 Satz 1 LRKG M-V und  dazu ergangene VV sowie weitere Reiserichtlinien. Demnach sind grundsätzlich je Nacht 65 Euro zulässig. " sqref="AC43:AF43">
      <formula1>0</formula1>
      <formula2>3000</formula2>
    </dataValidation>
    <dataValidation allowBlank="1" showErrorMessage="1" promptTitle="Tagegeld" prompt="Anspruch auf Tagegeld ab:_x000a_8 Std  i.H. von 5,00 €_x000a_14 Std i.H. von 10,00 €_x000a_24 Std i.H. von 20,00 €_x000a__x000a_Werden dabei Mahlzeiten des Amtes wegen unentgeltlich bereitgestellt, ist dies auch dann anzuzeigen, wenn auf die RK-Vergütung verzichtet wird." sqref="Q53:T53"/>
    <dataValidation allowBlank="1" showInputMessage="1" showErrorMessage="1" promptTitle="Abschlagszahlungen" prompt="Abschläge sind bis spätestens 4 Wochen nach dem Reiseende abzurechnen (Tz. 3.6 VV zu § 3 LRKG M-V)." sqref="V59:Y59"/>
    <dataValidation type="list" allowBlank="1" showInputMessage="1" showErrorMessage="1" sqref="A31:J32 A51:O51">
      <formula1>"aus Gründen der Wirtschaftlichkeit,aus anderen triftigen Gründen"</formula1>
    </dataValidation>
    <dataValidation type="list" allowBlank="1" showInputMessage="1" showErrorMessage="1" sqref="A25:J29">
      <formula1>Beförderungsmittel</formula1>
    </dataValidation>
    <dataValidation allowBlank="1" showInputMessage="1" showErrorMessage="1" promptTitle="voraussichtliche Kosten " prompt="Bei Nutzung von Privatfahrzeugen sind hier keine Eintragungen zu machen. Die Gesamtanzahl der km geben Sie bitte im Feld &quot;Anzahl der km&quot; an." sqref="U25:W29"/>
    <dataValidation allowBlank="1" showInputMessage="1" showErrorMessage="1" prompt="Bei Benutzung des Privat PKW/Motorrad ohne triftigen Grund verbleibt das Sachschadensrisiko beim Antragsteller!" sqref="K25:T29"/>
    <dataValidation type="whole" allowBlank="1" showErrorMessage="1" promptTitle="Anzahl der Übernachtungen" prompt="Anzahl der Übernachtungen gemäß § 8 Abs.1 S.4 LRKG" sqref="Z42:AB42">
      <formula1>0</formula1>
      <formula2>30</formula2>
    </dataValidation>
    <dataValidation type="list" allowBlank="1" showInputMessage="1" showErrorMessage="1" sqref="W42:Y42">
      <formula1>"ja,nein"</formula1>
    </dataValidation>
    <dataValidation allowBlank="1" showInputMessage="1" error="Kilometeranzahl bitte auf ganze Zahlen (ohne Nachkommastellen) aufrunden!" promptTitle="Anzahl der km" prompt="Nur bei Nutzung von Privatfahrzeugen angeben, sonst Eintragung unter den voraussichtlichen Kosten._x000a_Erstattungsfähig sind nur ganze gefahrenen Kilometer." sqref="AA25:AC29"/>
  </dataValidations>
  <pageMargins left="0.74803149606299213" right="0.15748031496062992" top="0.39370078740157483" bottom="0.55118110236220474" header="0.27559055118110237" footer="0.23622047244094491"/>
  <pageSetup paperSize="9" scale="82" orientation="portrait" blackAndWhite="1"/>
  <headerFooter>
    <oddFooter>&amp;L&amp;"Arial,Kursiv"&amp;9Vordruck Stand: Januar 2021</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anchor moveWithCells="1" sizeWithCells="1">
                  <from>
                    <xdr:col>31</xdr:col>
                    <xdr:colOff>133350</xdr:colOff>
                    <xdr:row>0</xdr:row>
                    <xdr:rowOff>0</xdr:rowOff>
                  </from>
                  <to>
                    <xdr:col>31</xdr:col>
                    <xdr:colOff>133350</xdr:colOff>
                    <xdr:row>0</xdr:row>
                    <xdr:rowOff>0</xdr:rowOff>
                  </to>
                </anchor>
              </controlPr>
            </control>
          </mc:Choice>
        </mc:AlternateContent>
        <mc:AlternateContent xmlns:mc="http://schemas.openxmlformats.org/markup-compatibility/2006">
          <mc:Choice Requires="x14">
            <control shapeId="1026" r:id="rId4" name="Button 2">
              <controlPr defaultSize="0" print="0" autoFill="0" autoPict="0">
                <anchor moveWithCells="1" sizeWithCells="1">
                  <from>
                    <xdr:col>31</xdr:col>
                    <xdr:colOff>133350</xdr:colOff>
                    <xdr:row>0</xdr:row>
                    <xdr:rowOff>0</xdr:rowOff>
                  </from>
                  <to>
                    <xdr:col>31</xdr:col>
                    <xdr:colOff>133350</xdr:colOff>
                    <xdr:row>0</xdr:row>
                    <xdr:rowOff>0</xdr:rowOff>
                  </to>
                </anchor>
              </controlPr>
            </control>
          </mc:Choice>
        </mc:AlternateContent>
        <mc:AlternateContent xmlns:mc="http://schemas.openxmlformats.org/markup-compatibility/2006">
          <mc:Choice Requires="x14">
            <control shapeId="1029" r:id="rId5" name="Button 5">
              <controlPr defaultSize="0" print="0" autoFill="0" autoPict="0">
                <anchor moveWithCells="1" sizeWithCells="1">
                  <from>
                    <xdr:col>31</xdr:col>
                    <xdr:colOff>133350</xdr:colOff>
                    <xdr:row>0</xdr:row>
                    <xdr:rowOff>0</xdr:rowOff>
                  </from>
                  <to>
                    <xdr:col>31</xdr:col>
                    <xdr:colOff>133350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BK114"/>
  <sheetViews>
    <sheetView showGridLines="0" showZeros="0" zoomScale="120" zoomScaleNormal="120" workbookViewId="0">
      <selection activeCell="Q1" sqref="Q1:AF1"/>
    </sheetView>
  </sheetViews>
  <sheetFormatPr baseColWidth="10" defaultColWidth="2.7109375" defaultRowHeight="12.75" x14ac:dyDescent="0.2"/>
  <cols>
    <col min="1" max="7" width="3.140625" style="7" customWidth="1"/>
    <col min="8" max="8" width="3.85546875" style="7" customWidth="1"/>
    <col min="9" max="10" width="3.140625" style="7" customWidth="1"/>
    <col min="11" max="11" width="3.28515625" style="7" customWidth="1"/>
    <col min="12" max="16" width="2.7109375" style="7" customWidth="1"/>
    <col min="17" max="20" width="3.28515625" style="7" customWidth="1"/>
    <col min="21" max="23" width="2.7109375" style="7" customWidth="1"/>
    <col min="24" max="24" width="3.7109375" style="7" customWidth="1"/>
    <col min="25" max="25" width="3.140625" style="7" customWidth="1"/>
    <col min="26" max="28" width="2.7109375" style="7" customWidth="1"/>
    <col min="29" max="29" width="2.85546875" style="7" customWidth="1"/>
    <col min="30" max="30" width="4" style="7" customWidth="1"/>
    <col min="31" max="41" width="2.7109375" style="7" customWidth="1"/>
    <col min="42" max="43" width="2.7109375" style="7" hidden="1" customWidth="1"/>
    <col min="44" max="61" width="2.7109375" style="7" customWidth="1"/>
    <col min="62" max="62" width="1.7109375" style="7" customWidth="1"/>
    <col min="63" max="63" width="2.7109375" style="7" hidden="1" customWidth="1"/>
    <col min="64" max="16384" width="2.7109375" style="7"/>
  </cols>
  <sheetData>
    <row r="1" spans="1:52" ht="14.1" customHeight="1" x14ac:dyDescent="0.2">
      <c r="A1" s="915" t="s">
        <v>245</v>
      </c>
      <c r="B1" s="916"/>
      <c r="C1" s="916"/>
      <c r="D1" s="916"/>
      <c r="E1" s="916"/>
      <c r="F1" s="916"/>
      <c r="G1" s="916"/>
      <c r="H1" s="916"/>
      <c r="I1" s="916"/>
      <c r="J1" s="916"/>
      <c r="K1" s="916"/>
      <c r="L1" s="916"/>
      <c r="M1" s="916"/>
      <c r="N1" s="916"/>
      <c r="O1" s="916"/>
      <c r="P1" s="108"/>
      <c r="Q1" s="1191"/>
      <c r="R1" s="1192"/>
      <c r="S1" s="1192"/>
      <c r="T1" s="1192"/>
      <c r="U1" s="1192"/>
      <c r="V1" s="1192"/>
      <c r="W1" s="1192"/>
      <c r="X1" s="1192"/>
      <c r="Y1" s="1192"/>
      <c r="Z1" s="1192"/>
      <c r="AA1" s="1192"/>
      <c r="AB1" s="1192"/>
      <c r="AC1" s="1192"/>
      <c r="AD1" s="1192"/>
      <c r="AE1" s="1192"/>
      <c r="AF1" s="1193"/>
      <c r="AG1" s="1007" t="s">
        <v>321</v>
      </c>
      <c r="AH1" s="1008"/>
      <c r="AI1" s="1008"/>
      <c r="AJ1" s="1008"/>
      <c r="AK1" s="1008"/>
      <c r="AL1" s="1008"/>
      <c r="AM1" s="1262" t="str">
        <f>Personenstammblatt!J23</f>
        <v>Januar 2021</v>
      </c>
      <c r="AN1" s="1009"/>
      <c r="AO1" s="1009"/>
      <c r="AP1" s="1009"/>
      <c r="AQ1" s="1009"/>
      <c r="AR1" s="1009"/>
      <c r="AS1" s="1009"/>
      <c r="AT1" s="296"/>
      <c r="AU1" s="296"/>
      <c r="AV1" s="296"/>
    </row>
    <row r="2" spans="1:52" ht="13.9" customHeight="1" x14ac:dyDescent="0.2">
      <c r="A2" s="919" t="s">
        <v>412</v>
      </c>
      <c r="B2" s="920"/>
      <c r="C2" s="920"/>
      <c r="D2" s="920"/>
      <c r="E2" s="920"/>
      <c r="F2" s="920"/>
      <c r="G2" s="920"/>
      <c r="H2" s="920"/>
      <c r="I2" s="920"/>
      <c r="J2" s="920"/>
      <c r="K2" s="920"/>
      <c r="L2" s="920"/>
      <c r="M2" s="920"/>
      <c r="N2" s="920"/>
      <c r="O2" s="920"/>
      <c r="P2" s="921"/>
      <c r="Q2" s="1194"/>
      <c r="R2" s="1195"/>
      <c r="S2" s="1195"/>
      <c r="T2" s="1195"/>
      <c r="U2" s="1195"/>
      <c r="V2" s="1195"/>
      <c r="W2" s="1195"/>
      <c r="X2" s="1195"/>
      <c r="Y2" s="1195"/>
      <c r="Z2" s="1195"/>
      <c r="AA2" s="1195"/>
      <c r="AB2" s="1195"/>
      <c r="AC2" s="1195"/>
      <c r="AD2" s="1195"/>
      <c r="AE2" s="1195"/>
      <c r="AF2" s="1196"/>
      <c r="AH2" s="296"/>
      <c r="AI2" s="296"/>
      <c r="AJ2" s="296"/>
      <c r="AK2" s="296"/>
      <c r="AL2" s="296"/>
      <c r="AM2" s="296"/>
      <c r="AN2" s="296"/>
      <c r="AO2" s="296"/>
      <c r="AP2" s="296"/>
      <c r="AQ2" s="296"/>
      <c r="AR2" s="296"/>
      <c r="AS2" s="296"/>
      <c r="AT2" s="296"/>
      <c r="AU2" s="296"/>
      <c r="AV2" s="296"/>
    </row>
    <row r="3" spans="1:52" ht="3.75" customHeight="1" x14ac:dyDescent="0.2">
      <c r="A3" s="1197"/>
      <c r="B3" s="1198"/>
      <c r="C3" s="1198"/>
      <c r="D3" s="1198"/>
      <c r="E3" s="1198"/>
      <c r="F3" s="1198"/>
      <c r="G3" s="1198"/>
      <c r="H3" s="1198"/>
      <c r="I3" s="1198"/>
      <c r="J3" s="1198"/>
      <c r="K3" s="1198"/>
      <c r="L3" s="1198"/>
      <c r="M3" s="1198"/>
      <c r="N3" s="1198"/>
      <c r="O3" s="1198"/>
      <c r="P3" s="1198"/>
      <c r="Q3" s="1198"/>
      <c r="R3" s="1198"/>
      <c r="S3" s="1198"/>
      <c r="T3" s="1198"/>
      <c r="U3" s="1198"/>
      <c r="V3" s="1198"/>
      <c r="W3" s="1198"/>
      <c r="X3" s="1198"/>
      <c r="Y3" s="1198"/>
      <c r="Z3" s="1198"/>
      <c r="AA3" s="1198"/>
      <c r="AB3" s="1198"/>
      <c r="AC3" s="1198"/>
      <c r="AD3" s="1198"/>
      <c r="AE3" s="1198"/>
      <c r="AF3" s="1199"/>
      <c r="AH3" s="1161" t="str">
        <f ca="1">IF(AQ7&gt;=6,"Achtung beachten Sie bitte die Ausschlussfrist!","")</f>
        <v/>
      </c>
      <c r="AI3" s="1161"/>
      <c r="AJ3" s="1161"/>
      <c r="AK3" s="1161"/>
      <c r="AL3" s="1161"/>
      <c r="AM3" s="1161"/>
      <c r="AN3" s="1161"/>
      <c r="AO3" s="1161"/>
      <c r="AP3" s="1161"/>
      <c r="AQ3" s="1161"/>
      <c r="AR3" s="1161"/>
      <c r="AS3" s="1161"/>
      <c r="AT3" s="1161"/>
      <c r="AU3" s="1161"/>
      <c r="AV3" s="1161"/>
      <c r="AW3" s="1161"/>
      <c r="AX3" s="1161"/>
      <c r="AY3" s="1161"/>
      <c r="AZ3" s="1161"/>
    </row>
    <row r="4" spans="1:52" s="1" customFormat="1" ht="17.649999999999999" customHeight="1" x14ac:dyDescent="0.15">
      <c r="A4" s="862" t="str">
        <f>Personenstammblatt!A15</f>
        <v>Anrede *</v>
      </c>
      <c r="B4" s="688"/>
      <c r="C4" s="688"/>
      <c r="D4" s="688"/>
      <c r="E4" s="861" t="str">
        <f>Personenstammblatt!E15</f>
        <v>Titel</v>
      </c>
      <c r="F4" s="688"/>
      <c r="G4" s="688"/>
      <c r="H4" s="688"/>
      <c r="I4" s="826"/>
      <c r="J4" s="861" t="str">
        <f>Personenstammblatt!H15</f>
        <v>Amtsbezeichnung</v>
      </c>
      <c r="K4" s="688"/>
      <c r="L4" s="688"/>
      <c r="M4" s="688"/>
      <c r="N4" s="482"/>
      <c r="O4" s="667" t="str">
        <f>Personenstammblatt!O15</f>
        <v>Org.-zeichen *</v>
      </c>
      <c r="P4" s="668"/>
      <c r="Q4" s="668"/>
      <c r="R4" s="669"/>
      <c r="S4" s="661" t="str">
        <f>Personenstammblatt!T15</f>
        <v>IBAN *</v>
      </c>
      <c r="T4" s="662"/>
      <c r="U4" s="662"/>
      <c r="V4" s="662"/>
      <c r="W4" s="662"/>
      <c r="X4" s="662"/>
      <c r="Y4" s="662"/>
      <c r="Z4" s="663"/>
      <c r="AA4" s="867" t="str">
        <f>Personenstammblatt!AA15</f>
        <v>BIC (nur bei Auslandskonten angeben)</v>
      </c>
      <c r="AB4" s="868"/>
      <c r="AC4" s="868"/>
      <c r="AD4" s="868"/>
      <c r="AE4" s="868"/>
      <c r="AF4" s="869"/>
      <c r="AH4" s="1161"/>
      <c r="AI4" s="1161"/>
      <c r="AJ4" s="1161"/>
      <c r="AK4" s="1161"/>
      <c r="AL4" s="1161"/>
      <c r="AM4" s="1161"/>
      <c r="AN4" s="1161"/>
      <c r="AO4" s="1161"/>
      <c r="AP4" s="1161"/>
      <c r="AQ4" s="1161"/>
      <c r="AR4" s="1161"/>
      <c r="AS4" s="1161"/>
      <c r="AT4" s="1161"/>
      <c r="AU4" s="1161"/>
      <c r="AV4" s="1161"/>
      <c r="AW4" s="1161"/>
      <c r="AX4" s="1161"/>
      <c r="AY4" s="1161"/>
      <c r="AZ4" s="1161"/>
    </row>
    <row r="5" spans="1:52" s="2" customFormat="1" ht="18.75" customHeight="1" x14ac:dyDescent="0.2">
      <c r="A5" s="858">
        <f>Personenstammblatt!A16</f>
        <v>0</v>
      </c>
      <c r="B5" s="859"/>
      <c r="C5" s="859"/>
      <c r="D5" s="859"/>
      <c r="E5" s="860">
        <f>Personenstammblatt!E16</f>
        <v>0</v>
      </c>
      <c r="F5" s="859"/>
      <c r="G5" s="859"/>
      <c r="H5" s="859"/>
      <c r="I5" s="859"/>
      <c r="J5" s="672">
        <f>Personenstammblatt!H16</f>
        <v>0</v>
      </c>
      <c r="K5" s="859"/>
      <c r="L5" s="859"/>
      <c r="M5" s="859"/>
      <c r="N5" s="1039"/>
      <c r="O5" s="664">
        <f>Personenstammblatt!O16</f>
        <v>0</v>
      </c>
      <c r="P5" s="665"/>
      <c r="Q5" s="665"/>
      <c r="R5" s="666"/>
      <c r="S5" s="1188">
        <f>Personenstammblatt!T16</f>
        <v>0</v>
      </c>
      <c r="T5" s="1189"/>
      <c r="U5" s="1189"/>
      <c r="V5" s="1189"/>
      <c r="W5" s="1189"/>
      <c r="X5" s="1189"/>
      <c r="Y5" s="1189"/>
      <c r="Z5" s="1190"/>
      <c r="AA5" s="664">
        <f>Personenstammblatt!AA16</f>
        <v>0</v>
      </c>
      <c r="AB5" s="665"/>
      <c r="AC5" s="665"/>
      <c r="AD5" s="665"/>
      <c r="AE5" s="665"/>
      <c r="AF5" s="870"/>
      <c r="AH5" s="1161"/>
      <c r="AI5" s="1161"/>
      <c r="AJ5" s="1161"/>
      <c r="AK5" s="1161"/>
      <c r="AL5" s="1161"/>
      <c r="AM5" s="1161"/>
      <c r="AN5" s="1161"/>
      <c r="AO5" s="1161"/>
      <c r="AP5" s="1161"/>
      <c r="AQ5" s="1161"/>
      <c r="AR5" s="1161"/>
      <c r="AS5" s="1161"/>
      <c r="AT5" s="1161"/>
      <c r="AU5" s="1161"/>
      <c r="AV5" s="1161"/>
      <c r="AW5" s="1161"/>
      <c r="AX5" s="1161"/>
      <c r="AY5" s="1161"/>
      <c r="AZ5" s="1161"/>
    </row>
    <row r="6" spans="1:52" s="1" customFormat="1" ht="9" x14ac:dyDescent="0.15">
      <c r="A6" s="863" t="str">
        <f>Personenstammblatt!A17</f>
        <v>Behörde *</v>
      </c>
      <c r="B6" s="864"/>
      <c r="C6" s="864"/>
      <c r="D6" s="864"/>
      <c r="E6" s="864"/>
      <c r="F6" s="864"/>
      <c r="G6" s="864"/>
      <c r="H6" s="864"/>
      <c r="I6" s="864"/>
      <c r="J6" s="703" t="str">
        <f>Personenstammblatt!J17</f>
        <v>Name *</v>
      </c>
      <c r="K6" s="698"/>
      <c r="L6" s="698"/>
      <c r="M6" s="698"/>
      <c r="N6" s="699"/>
      <c r="O6" s="698" t="str">
        <f>Personenstammblatt!N17</f>
        <v>Vorname *</v>
      </c>
      <c r="P6" s="698"/>
      <c r="Q6" s="698"/>
      <c r="R6" s="699"/>
      <c r="S6" s="880" t="str">
        <f>Personenstammblatt!S17</f>
        <v>Bereich *</v>
      </c>
      <c r="T6" s="864"/>
      <c r="U6" s="864"/>
      <c r="V6" s="864"/>
      <c r="W6" s="879"/>
      <c r="X6" s="865" t="str">
        <f>Personenstammblatt!X17</f>
        <v>Dienststätte/Berufsschule*</v>
      </c>
      <c r="Y6" s="866"/>
      <c r="Z6" s="866"/>
      <c r="AA6" s="866"/>
      <c r="AB6" s="893" t="str">
        <f>Personenstammblatt!AB17</f>
        <v>Personalnummer *</v>
      </c>
      <c r="AC6" s="894"/>
      <c r="AD6" s="894"/>
      <c r="AE6" s="894"/>
      <c r="AF6" s="895"/>
    </row>
    <row r="7" spans="1:52" s="3" customFormat="1" ht="25.15" customHeight="1" x14ac:dyDescent="0.2">
      <c r="A7" s="899" t="str">
        <f>Personenstammblatt!A18</f>
        <v>Ministerium für Bildung, Wissenschaft und Kultur M-V</v>
      </c>
      <c r="B7" s="900"/>
      <c r="C7" s="900"/>
      <c r="D7" s="900"/>
      <c r="E7" s="900"/>
      <c r="F7" s="900"/>
      <c r="G7" s="900"/>
      <c r="H7" s="900"/>
      <c r="I7" s="901"/>
      <c r="J7" s="700">
        <f>Personenstammblatt!J18</f>
        <v>0</v>
      </c>
      <c r="K7" s="701"/>
      <c r="L7" s="701"/>
      <c r="M7" s="701"/>
      <c r="N7" s="702"/>
      <c r="O7" s="701">
        <f>Personenstammblatt!N18</f>
        <v>0</v>
      </c>
      <c r="P7" s="701"/>
      <c r="Q7" s="701"/>
      <c r="R7" s="702"/>
      <c r="S7" s="885">
        <f>Personenstammblatt!S18</f>
        <v>0</v>
      </c>
      <c r="T7" s="886"/>
      <c r="U7" s="886"/>
      <c r="V7" s="886"/>
      <c r="W7" s="887"/>
      <c r="X7" s="672">
        <f>Personenstammblatt!X18</f>
        <v>0</v>
      </c>
      <c r="Y7" s="1053"/>
      <c r="Z7" s="1053"/>
      <c r="AA7" s="1054"/>
      <c r="AB7" s="672">
        <f>Personenstammblatt!AB18</f>
        <v>0</v>
      </c>
      <c r="AC7" s="701"/>
      <c r="AD7" s="701"/>
      <c r="AE7" s="701"/>
      <c r="AF7" s="876"/>
      <c r="AP7" s="504">
        <f ca="1">IF(R13&gt;0,(TODAY()-R13)/30.5,0)</f>
        <v>0</v>
      </c>
      <c r="AQ7" s="505">
        <f ca="1">AP7</f>
        <v>0</v>
      </c>
    </row>
    <row r="8" spans="1:52" s="1" customFormat="1" ht="9" customHeight="1" x14ac:dyDescent="0.15">
      <c r="A8" s="785" t="str">
        <f>Personenstammblatt!A19</f>
        <v>Telefon-Nr. *</v>
      </c>
      <c r="B8" s="716"/>
      <c r="C8" s="716"/>
      <c r="D8" s="717"/>
      <c r="E8" s="715" t="str">
        <f>Personenstammblatt!E19</f>
        <v>Fax-Nr. *</v>
      </c>
      <c r="F8" s="716"/>
      <c r="G8" s="716"/>
      <c r="H8" s="717"/>
      <c r="I8" s="715" t="str">
        <f>Personenstammblatt!I19</f>
        <v>E-Mail-Adresse*</v>
      </c>
      <c r="J8" s="716"/>
      <c r="K8" s="716"/>
      <c r="L8" s="716"/>
      <c r="M8" s="716"/>
      <c r="N8" s="716"/>
      <c r="O8" s="716"/>
      <c r="P8" s="717"/>
      <c r="Q8" s="715" t="str">
        <f>Personenstammblatt!Q19</f>
        <v>Wohnanschrift *
Wohnort des Dienstreisenden ist der Ort, von dem er arbeitstäglich zur Dienststätte pendelt.
Falls Sie Ihre Dienstreise an einem anderen Wohnsitz (z. B. Familienwohnsitz) beginnen oder beenden,
bzw. während der Dienstreise dort übernachten, geben Sie bitte zusätzlich dessen Anschrift an.</v>
      </c>
      <c r="R8" s="716"/>
      <c r="S8" s="716"/>
      <c r="T8" s="716"/>
      <c r="U8" s="716"/>
      <c r="V8" s="716"/>
      <c r="W8" s="716"/>
      <c r="X8" s="716"/>
      <c r="Y8" s="716"/>
      <c r="Z8" s="716"/>
      <c r="AA8" s="716"/>
      <c r="AB8" s="716"/>
      <c r="AC8" s="716"/>
      <c r="AD8" s="716"/>
      <c r="AE8" s="716"/>
      <c r="AF8" s="741"/>
    </row>
    <row r="9" spans="1:52" s="4" customFormat="1" ht="24" customHeight="1" x14ac:dyDescent="0.2">
      <c r="A9" s="1200">
        <f>Personenstammblatt!A20</f>
        <v>0</v>
      </c>
      <c r="B9" s="701"/>
      <c r="C9" s="701"/>
      <c r="D9" s="702"/>
      <c r="E9" s="672">
        <f>Personenstammblatt!E20</f>
        <v>0</v>
      </c>
      <c r="F9" s="701"/>
      <c r="G9" s="701"/>
      <c r="H9" s="702"/>
      <c r="I9" s="700">
        <f>Personenstammblatt!I20</f>
        <v>0</v>
      </c>
      <c r="J9" s="701"/>
      <c r="K9" s="701"/>
      <c r="L9" s="701"/>
      <c r="M9" s="701"/>
      <c r="N9" s="701"/>
      <c r="O9" s="701"/>
      <c r="P9" s="702"/>
      <c r="Q9" s="700">
        <f>Personenstammblatt!Q20</f>
        <v>0</v>
      </c>
      <c r="R9" s="701"/>
      <c r="S9" s="701"/>
      <c r="T9" s="701"/>
      <c r="U9" s="701"/>
      <c r="V9" s="701"/>
      <c r="W9" s="701"/>
      <c r="X9" s="701"/>
      <c r="Y9" s="701"/>
      <c r="Z9" s="701"/>
      <c r="AA9" s="701"/>
      <c r="AB9" s="701"/>
      <c r="AC9" s="701"/>
      <c r="AD9" s="701"/>
      <c r="AE9" s="701"/>
      <c r="AF9" s="876"/>
    </row>
    <row r="10" spans="1:52" s="112" customFormat="1" ht="9" x14ac:dyDescent="0.15">
      <c r="A10" s="877" t="s">
        <v>111</v>
      </c>
      <c r="B10" s="878"/>
      <c r="C10" s="878"/>
      <c r="D10" s="878"/>
      <c r="E10" s="878"/>
      <c r="F10" s="878"/>
      <c r="G10" s="878"/>
      <c r="H10" s="878"/>
      <c r="I10" s="878"/>
      <c r="J10" s="878"/>
      <c r="K10" s="878"/>
      <c r="L10" s="878"/>
      <c r="M10" s="878"/>
      <c r="N10" s="878"/>
      <c r="O10" s="878"/>
      <c r="P10" s="878"/>
      <c r="Q10" s="878"/>
      <c r="R10" s="878"/>
      <c r="S10" s="878"/>
      <c r="T10" s="878"/>
      <c r="U10" s="878"/>
      <c r="V10" s="878"/>
      <c r="W10" s="878" t="s">
        <v>112</v>
      </c>
      <c r="X10" s="878"/>
      <c r="Y10" s="878"/>
      <c r="Z10" s="878"/>
      <c r="AA10" s="878"/>
      <c r="AB10" s="878"/>
      <c r="AC10" s="878"/>
      <c r="AD10" s="878"/>
      <c r="AE10" s="878"/>
      <c r="AF10" s="902"/>
    </row>
    <row r="11" spans="1:52" s="112" customFormat="1" ht="9" x14ac:dyDescent="0.15">
      <c r="A11" s="877" t="s">
        <v>113</v>
      </c>
      <c r="B11" s="878"/>
      <c r="C11" s="878"/>
      <c r="D11" s="878"/>
      <c r="E11" s="878"/>
      <c r="F11" s="878"/>
      <c r="G11" s="878"/>
      <c r="H11" s="878"/>
      <c r="I11" s="878"/>
      <c r="J11" s="878"/>
      <c r="K11" s="878"/>
      <c r="L11" s="878" t="s">
        <v>216</v>
      </c>
      <c r="M11" s="878"/>
      <c r="N11" s="878"/>
      <c r="O11" s="878"/>
      <c r="P11" s="878"/>
      <c r="Q11" s="878"/>
      <c r="R11" s="878"/>
      <c r="S11" s="878"/>
      <c r="T11" s="878"/>
      <c r="U11" s="878"/>
      <c r="V11" s="878"/>
      <c r="W11" s="878" t="s">
        <v>115</v>
      </c>
      <c r="X11" s="878"/>
      <c r="Y11" s="878"/>
      <c r="Z11" s="878"/>
      <c r="AA11" s="878"/>
      <c r="AB11" s="878" t="s">
        <v>216</v>
      </c>
      <c r="AC11" s="878"/>
      <c r="AD11" s="878"/>
      <c r="AE11" s="878"/>
      <c r="AF11" s="902"/>
    </row>
    <row r="12" spans="1:52" s="112" customFormat="1" ht="9" customHeight="1" x14ac:dyDescent="0.15">
      <c r="A12" s="898" t="s">
        <v>117</v>
      </c>
      <c r="B12" s="819"/>
      <c r="C12" s="819"/>
      <c r="D12" s="819"/>
      <c r="E12" s="819"/>
      <c r="F12" s="819"/>
      <c r="G12" s="819" t="s">
        <v>118</v>
      </c>
      <c r="H12" s="819"/>
      <c r="I12" s="819"/>
      <c r="J12" s="819" t="s">
        <v>119</v>
      </c>
      <c r="K12" s="819"/>
      <c r="L12" s="819" t="s">
        <v>117</v>
      </c>
      <c r="M12" s="819"/>
      <c r="N12" s="819"/>
      <c r="O12" s="819"/>
      <c r="P12" s="819"/>
      <c r="Q12" s="819"/>
      <c r="R12" s="819" t="s">
        <v>118</v>
      </c>
      <c r="S12" s="819"/>
      <c r="T12" s="819"/>
      <c r="U12" s="819" t="s">
        <v>119</v>
      </c>
      <c r="V12" s="819"/>
      <c r="W12" s="819" t="s">
        <v>118</v>
      </c>
      <c r="X12" s="819"/>
      <c r="Y12" s="819"/>
      <c r="Z12" s="819" t="s">
        <v>119</v>
      </c>
      <c r="AA12" s="819"/>
      <c r="AB12" s="911" t="s">
        <v>118</v>
      </c>
      <c r="AC12" s="817"/>
      <c r="AD12" s="818"/>
      <c r="AE12" s="819" t="s">
        <v>119</v>
      </c>
      <c r="AF12" s="820"/>
    </row>
    <row r="13" spans="1:52" s="113" customFormat="1" ht="22.9" customHeight="1" x14ac:dyDescent="0.2">
      <c r="A13" s="1201">
        <f>'Dienstreiseantrag mehrtägig'!A13</f>
        <v>0</v>
      </c>
      <c r="B13" s="1202"/>
      <c r="C13" s="1202"/>
      <c r="D13" s="1202"/>
      <c r="E13" s="1202"/>
      <c r="F13" s="1203"/>
      <c r="G13" s="889">
        <f>'Dienstreiseantrag mehrtägig'!G13</f>
        <v>0</v>
      </c>
      <c r="H13" s="890"/>
      <c r="I13" s="891"/>
      <c r="J13" s="1164">
        <f>'Dienstreiseantrag mehrtägig'!J13</f>
        <v>0</v>
      </c>
      <c r="K13" s="1165"/>
      <c r="L13" s="1212">
        <f>'Dienstreiseantrag mehrtägig'!L13</f>
        <v>0</v>
      </c>
      <c r="M13" s="1202"/>
      <c r="N13" s="1202"/>
      <c r="O13" s="1202"/>
      <c r="P13" s="1202"/>
      <c r="Q13" s="1203"/>
      <c r="R13" s="1142">
        <f>'Dienstreiseantrag mehrtägig'!R13:T13</f>
        <v>0</v>
      </c>
      <c r="S13" s="1143"/>
      <c r="T13" s="1144"/>
      <c r="U13" s="1164">
        <f>'Dienstreiseantrag mehrtägig'!U13</f>
        <v>0</v>
      </c>
      <c r="V13" s="1165"/>
      <c r="W13" s="1142">
        <f>'Dienstreiseantrag mehrtägig'!W13</f>
        <v>0</v>
      </c>
      <c r="X13" s="1143"/>
      <c r="Y13" s="1144"/>
      <c r="Z13" s="1164">
        <f>'Dienstreiseantrag mehrtägig'!Z13</f>
        <v>0</v>
      </c>
      <c r="AA13" s="1165"/>
      <c r="AB13" s="1142">
        <f>'Dienstreiseantrag mehrtägig'!AB13</f>
        <v>0</v>
      </c>
      <c r="AC13" s="1143"/>
      <c r="AD13" s="1144"/>
      <c r="AE13" s="1164">
        <f>'Dienstreiseantrag mehrtägig'!AE13</f>
        <v>0</v>
      </c>
      <c r="AF13" s="1210"/>
    </row>
    <row r="14" spans="1:52" s="114" customFormat="1" ht="12.75" customHeight="1" x14ac:dyDescent="0.15">
      <c r="A14" s="1055" t="s">
        <v>129</v>
      </c>
      <c r="B14" s="662"/>
      <c r="C14" s="662"/>
      <c r="D14" s="662"/>
      <c r="E14" s="662"/>
      <c r="F14" s="662"/>
      <c r="G14" s="662"/>
      <c r="H14" s="662"/>
      <c r="I14" s="662"/>
      <c r="J14" s="662"/>
      <c r="K14" s="663"/>
      <c r="L14" s="1211" t="str">
        <f>IF(Behördenstammblatt!L3="nein","IT-Projekt (keine Eintragung)","IT-Projekt")</f>
        <v>IT-Projekt (keine Eintragung)</v>
      </c>
      <c r="M14" s="662"/>
      <c r="N14" s="662"/>
      <c r="O14" s="662"/>
      <c r="P14" s="662"/>
      <c r="Q14" s="662"/>
      <c r="R14" s="662"/>
      <c r="S14" s="662"/>
      <c r="T14" s="662"/>
      <c r="U14" s="662"/>
      <c r="V14" s="662"/>
      <c r="W14" s="662"/>
      <c r="X14" s="662"/>
      <c r="Y14" s="662"/>
      <c r="Z14" s="662"/>
      <c r="AA14" s="662"/>
      <c r="AB14" s="662"/>
      <c r="AC14" s="662"/>
      <c r="AD14" s="662"/>
      <c r="AE14" s="662"/>
      <c r="AF14" s="928"/>
    </row>
    <row r="15" spans="1:52" s="115" customFormat="1" x14ac:dyDescent="0.2">
      <c r="A15" s="941">
        <f>'Dienstreiseantrag mehrtägig'!A15:K15</f>
        <v>0</v>
      </c>
      <c r="B15" s="840"/>
      <c r="C15" s="840"/>
      <c r="D15" s="840"/>
      <c r="E15" s="840"/>
      <c r="F15" s="840"/>
      <c r="G15" s="840"/>
      <c r="H15" s="840"/>
      <c r="I15" s="840"/>
      <c r="J15" s="840"/>
      <c r="K15" s="841"/>
      <c r="L15" s="842"/>
      <c r="M15" s="843"/>
      <c r="N15" s="843"/>
      <c r="O15" s="843"/>
      <c r="P15" s="843"/>
      <c r="Q15" s="843"/>
      <c r="R15" s="843"/>
      <c r="S15" s="843"/>
      <c r="T15" s="843"/>
      <c r="U15" s="843"/>
      <c r="V15" s="843"/>
      <c r="W15" s="843"/>
      <c r="X15" s="843"/>
      <c r="Y15" s="843"/>
      <c r="Z15" s="843"/>
      <c r="AA15" s="843"/>
      <c r="AB15" s="843"/>
      <c r="AC15" s="843"/>
      <c r="AD15" s="843"/>
      <c r="AE15" s="843"/>
      <c r="AF15" s="844"/>
    </row>
    <row r="16" spans="1:52" s="24" customFormat="1" ht="9" x14ac:dyDescent="0.15">
      <c r="A16" s="116" t="s">
        <v>130</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8"/>
    </row>
    <row r="17" spans="1:62" s="30" customFormat="1" ht="12.75" customHeight="1" x14ac:dyDescent="0.2">
      <c r="A17" s="822"/>
      <c r="B17" s="932"/>
      <c r="C17" s="932"/>
      <c r="D17" s="932"/>
      <c r="E17" s="932"/>
      <c r="F17" s="932"/>
      <c r="G17" s="932"/>
      <c r="H17" s="932"/>
      <c r="I17" s="932"/>
      <c r="J17" s="932"/>
      <c r="K17" s="932"/>
      <c r="L17" s="932"/>
      <c r="M17" s="932"/>
      <c r="N17" s="932"/>
      <c r="O17" s="932"/>
      <c r="P17" s="932"/>
      <c r="Q17" s="932"/>
      <c r="R17" s="932"/>
      <c r="S17" s="932"/>
      <c r="T17" s="932"/>
      <c r="U17" s="932"/>
      <c r="V17" s="932"/>
      <c r="W17" s="932"/>
      <c r="X17" s="932"/>
      <c r="Y17" s="932"/>
      <c r="Z17" s="932"/>
      <c r="AA17" s="932"/>
      <c r="AB17" s="932"/>
      <c r="AC17" s="932"/>
      <c r="AD17" s="932"/>
      <c r="AE17" s="932"/>
      <c r="AF17" s="933"/>
    </row>
    <row r="18" spans="1:62" s="112" customFormat="1" ht="9" customHeight="1" x14ac:dyDescent="0.15">
      <c r="A18" s="862" t="str">
        <f>IF(Behördenstammblatt!I3="ja","Kostenstelle *","Kostenstelle (keine Eintragung)")</f>
        <v>Kostenstelle (keine Eintragung)</v>
      </c>
      <c r="B18" s="688"/>
      <c r="C18" s="688"/>
      <c r="D18" s="688"/>
      <c r="E18" s="688"/>
      <c r="F18" s="688"/>
      <c r="G18" s="688"/>
      <c r="H18" s="688"/>
      <c r="I18" s="688"/>
      <c r="J18" s="826"/>
      <c r="K18" s="861" t="str">
        <f>IF(Behördenstammblatt!J3="ja","Kostenart *","Kostenart (keine Eintragung)")</f>
        <v>Kostenart (keine Eintragung)</v>
      </c>
      <c r="L18" s="688"/>
      <c r="M18" s="688"/>
      <c r="N18" s="688"/>
      <c r="O18" s="688"/>
      <c r="P18" s="688"/>
      <c r="Q18" s="688"/>
      <c r="R18" s="688"/>
      <c r="S18" s="688"/>
      <c r="T18" s="688"/>
      <c r="U18" s="826"/>
      <c r="V18" s="861" t="str">
        <f>IF(Behördenstammblatt!K3="ja","Kostenträger *","Kostenträger (keine Eintragung)")</f>
        <v>Kostenträger (keine Eintragung)</v>
      </c>
      <c r="W18" s="688"/>
      <c r="X18" s="688"/>
      <c r="Y18" s="688"/>
      <c r="Z18" s="688"/>
      <c r="AA18" s="688"/>
      <c r="AB18" s="688"/>
      <c r="AC18" s="688"/>
      <c r="AD18" s="688"/>
      <c r="AE18" s="688"/>
      <c r="AF18" s="689"/>
    </row>
    <row r="19" spans="1:62" s="30" customFormat="1" ht="23.25" customHeight="1" x14ac:dyDescent="0.2">
      <c r="A19" s="831"/>
      <c r="B19" s="832"/>
      <c r="C19" s="832"/>
      <c r="D19" s="832"/>
      <c r="E19" s="832"/>
      <c r="F19" s="832"/>
      <c r="G19" s="832"/>
      <c r="H19" s="832"/>
      <c r="I19" s="832"/>
      <c r="J19" s="833"/>
      <c r="K19" s="834"/>
      <c r="L19" s="832"/>
      <c r="M19" s="832"/>
      <c r="N19" s="832"/>
      <c r="O19" s="832"/>
      <c r="P19" s="832"/>
      <c r="Q19" s="832"/>
      <c r="R19" s="832"/>
      <c r="S19" s="832"/>
      <c r="T19" s="832"/>
      <c r="U19" s="833"/>
      <c r="V19" s="834"/>
      <c r="W19" s="832"/>
      <c r="X19" s="832"/>
      <c r="Y19" s="832"/>
      <c r="Z19" s="832"/>
      <c r="AA19" s="832"/>
      <c r="AB19" s="832"/>
      <c r="AC19" s="832"/>
      <c r="AD19" s="832"/>
      <c r="AE19" s="832"/>
      <c r="AF19" s="838"/>
      <c r="AS19" s="290"/>
    </row>
    <row r="20" spans="1:62" s="24" customFormat="1" ht="9" x14ac:dyDescent="0.15">
      <c r="A20" s="116" t="s">
        <v>131</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8"/>
    </row>
    <row r="21" spans="1:62" s="30" customFormat="1" x14ac:dyDescent="0.2">
      <c r="A21" s="828">
        <f>'Dienstreiseantrag mehrtägig'!A21</f>
        <v>0</v>
      </c>
      <c r="B21" s="829"/>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30"/>
      <c r="AT21"/>
    </row>
    <row r="22" spans="1:62" s="24" customFormat="1" ht="9" x14ac:dyDescent="0.15">
      <c r="A22" s="116" t="s">
        <v>132</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8"/>
    </row>
    <row r="23" spans="1:62" s="24" customFormat="1" ht="24" customHeight="1" x14ac:dyDescent="0.15">
      <c r="A23" s="908">
        <f>'Dienstreiseantrag mehrtägig'!A23</f>
        <v>0</v>
      </c>
      <c r="B23" s="1186"/>
      <c r="C23" s="1186"/>
      <c r="D23" s="1186"/>
      <c r="E23" s="1186"/>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7"/>
    </row>
    <row r="24" spans="1:62" s="24" customFormat="1" ht="10.5" customHeight="1" x14ac:dyDescent="0.15">
      <c r="A24" s="1208" t="s">
        <v>150</v>
      </c>
      <c r="B24" s="1209"/>
      <c r="C24" s="1209"/>
      <c r="D24" s="1209"/>
      <c r="E24" s="1209"/>
      <c r="F24" s="1209"/>
      <c r="G24" s="1209"/>
      <c r="H24" s="1209"/>
      <c r="I24" s="1209"/>
      <c r="J24" s="1209"/>
      <c r="K24" s="1209"/>
      <c r="L24" s="1209"/>
      <c r="M24" s="1209"/>
      <c r="N24" s="1209"/>
      <c r="O24" s="1209"/>
      <c r="P24" s="1209"/>
      <c r="Q24" s="1209"/>
      <c r="R24" s="1209"/>
      <c r="S24" s="1268" t="s">
        <v>246</v>
      </c>
      <c r="T24" s="1269"/>
      <c r="U24" s="1269"/>
      <c r="V24" s="1269"/>
      <c r="W24" s="1269"/>
      <c r="X24" s="1269"/>
      <c r="Y24" s="1269"/>
      <c r="Z24" s="1270"/>
      <c r="AA24" s="1207" t="s">
        <v>247</v>
      </c>
      <c r="AB24" s="1207"/>
      <c r="AC24" s="1183" t="s">
        <v>221</v>
      </c>
      <c r="AD24" s="1184"/>
      <c r="AE24" s="1184"/>
      <c r="AF24" s="1185"/>
    </row>
    <row r="25" spans="1:62" s="9" customFormat="1" ht="12.75" customHeight="1" x14ac:dyDescent="0.2">
      <c r="A25" s="898" t="s">
        <v>395</v>
      </c>
      <c r="B25" s="819"/>
      <c r="C25" s="819"/>
      <c r="D25" s="819"/>
      <c r="E25" s="819"/>
      <c r="F25" s="819"/>
      <c r="G25" s="819"/>
      <c r="H25" s="819"/>
      <c r="I25" s="819"/>
      <c r="J25" s="819"/>
      <c r="K25" s="819"/>
      <c r="L25" s="819"/>
      <c r="M25" s="819"/>
      <c r="N25" s="819"/>
      <c r="O25" s="819"/>
      <c r="P25" s="819"/>
      <c r="Q25" s="819"/>
      <c r="R25" s="819"/>
      <c r="S25" s="1213"/>
      <c r="T25" s="1214"/>
      <c r="U25" s="1214"/>
      <c r="V25" s="1214"/>
      <c r="W25" s="1214"/>
      <c r="X25" s="1214"/>
      <c r="Y25" s="1214"/>
      <c r="Z25" s="1215"/>
      <c r="AA25" s="1206"/>
      <c r="AB25" s="1206"/>
      <c r="AC25" s="1170"/>
      <c r="AD25" s="1170"/>
      <c r="AE25" s="1170"/>
      <c r="AF25" s="1171"/>
    </row>
    <row r="26" spans="1:62" s="9" customFormat="1" ht="12.75" customHeight="1" x14ac:dyDescent="0.2">
      <c r="A26" s="898" t="s">
        <v>394</v>
      </c>
      <c r="B26" s="819"/>
      <c r="C26" s="819"/>
      <c r="D26" s="819"/>
      <c r="E26" s="819"/>
      <c r="F26" s="819"/>
      <c r="G26" s="819"/>
      <c r="H26" s="819"/>
      <c r="I26" s="819"/>
      <c r="J26" s="819"/>
      <c r="K26" s="819"/>
      <c r="L26" s="819"/>
      <c r="M26" s="819"/>
      <c r="N26" s="819"/>
      <c r="O26" s="819"/>
      <c r="P26" s="819"/>
      <c r="Q26" s="819"/>
      <c r="R26" s="819"/>
      <c r="S26" s="1213"/>
      <c r="T26" s="1214"/>
      <c r="U26" s="1214"/>
      <c r="V26" s="1214"/>
      <c r="W26" s="1214"/>
      <c r="X26" s="1214"/>
      <c r="Y26" s="1214"/>
      <c r="Z26" s="1215"/>
      <c r="AA26" s="1206"/>
      <c r="AB26" s="1206"/>
      <c r="AC26" s="1204">
        <f>IF(Q1="Auslandsdienstreise","",AA26*17)</f>
        <v>0</v>
      </c>
      <c r="AD26" s="1204"/>
      <c r="AE26" s="1204"/>
      <c r="AF26" s="1205"/>
    </row>
    <row r="27" spans="1:62" s="119" customFormat="1" ht="28.9" customHeight="1" x14ac:dyDescent="0.2">
      <c r="A27" s="785" t="s">
        <v>320</v>
      </c>
      <c r="B27" s="662"/>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928"/>
      <c r="AL27"/>
    </row>
    <row r="28" spans="1:62" ht="12.4" customHeight="1" x14ac:dyDescent="0.2">
      <c r="A28" s="898" t="s">
        <v>217</v>
      </c>
      <c r="B28" s="819"/>
      <c r="C28" s="819"/>
      <c r="D28" s="819"/>
      <c r="E28" s="1145"/>
      <c r="F28" s="1146"/>
      <c r="G28" s="1146"/>
      <c r="H28" s="1146"/>
      <c r="I28" s="1146"/>
      <c r="J28" s="1146"/>
      <c r="K28" s="1147"/>
      <c r="L28" s="1145"/>
      <c r="M28" s="1146"/>
      <c r="N28" s="1146"/>
      <c r="O28" s="1146"/>
      <c r="P28" s="1146"/>
      <c r="Q28" s="1146"/>
      <c r="R28" s="1147"/>
      <c r="S28" s="1145"/>
      <c r="T28" s="1146"/>
      <c r="U28" s="1146"/>
      <c r="V28" s="1146"/>
      <c r="W28" s="1146"/>
      <c r="X28" s="1146"/>
      <c r="Y28" s="1147"/>
      <c r="Z28" s="1145"/>
      <c r="AA28" s="1146"/>
      <c r="AB28" s="1146"/>
      <c r="AC28" s="1146"/>
      <c r="AD28" s="1146"/>
      <c r="AE28" s="1146"/>
      <c r="AF28" s="1166"/>
      <c r="AH28" s="291"/>
      <c r="AI28" s="142"/>
      <c r="AJ28" s="142"/>
      <c r="AK28" s="142"/>
      <c r="AL28"/>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row>
    <row r="29" spans="1:62" ht="12.4" customHeight="1" x14ac:dyDescent="0.2">
      <c r="A29" s="898" t="s">
        <v>218</v>
      </c>
      <c r="B29" s="819"/>
      <c r="C29" s="819"/>
      <c r="D29" s="819"/>
      <c r="E29" s="1139"/>
      <c r="F29" s="1140"/>
      <c r="G29" s="1140"/>
      <c r="H29" s="1140"/>
      <c r="I29" s="1140"/>
      <c r="J29" s="1140"/>
      <c r="K29" s="1141"/>
      <c r="L29" s="1139"/>
      <c r="M29" s="1140"/>
      <c r="N29" s="1140"/>
      <c r="O29" s="1140"/>
      <c r="P29" s="1140"/>
      <c r="Q29" s="1140"/>
      <c r="R29" s="1141"/>
      <c r="S29" s="1139"/>
      <c r="T29" s="1140"/>
      <c r="U29" s="1140"/>
      <c r="V29" s="1140"/>
      <c r="W29" s="1140"/>
      <c r="X29" s="1140"/>
      <c r="Y29" s="1141"/>
      <c r="Z29" s="1139"/>
      <c r="AA29" s="1140"/>
      <c r="AB29" s="1140"/>
      <c r="AC29" s="1140"/>
      <c r="AD29" s="1140"/>
      <c r="AE29" s="1140"/>
      <c r="AF29" s="1162"/>
      <c r="AH29" s="142"/>
      <c r="AI29" s="142"/>
      <c r="AJ29" s="142"/>
      <c r="AK29" s="142"/>
      <c r="AL29"/>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row>
    <row r="30" spans="1:62" ht="18" customHeight="1" x14ac:dyDescent="0.2">
      <c r="A30" s="1216" t="str">
        <f>IF(OR(E29&gt;0,L29&gt;0,S29&gt;0,Z29&gt;0),"Leistung als *","Leistung als")</f>
        <v>Leistung als</v>
      </c>
      <c r="B30" s="1217"/>
      <c r="C30" s="1217"/>
      <c r="D30" s="1217"/>
      <c r="E30" s="1151"/>
      <c r="F30" s="1152"/>
      <c r="G30" s="1152"/>
      <c r="H30" s="1152"/>
      <c r="I30" s="1152"/>
      <c r="J30" s="1152"/>
      <c r="K30" s="1153"/>
      <c r="L30" s="1151"/>
      <c r="M30" s="1152"/>
      <c r="N30" s="1152"/>
      <c r="O30" s="1152"/>
      <c r="P30" s="1152"/>
      <c r="Q30" s="1152"/>
      <c r="R30" s="1153"/>
      <c r="S30" s="1151"/>
      <c r="T30" s="1152"/>
      <c r="U30" s="1152"/>
      <c r="V30" s="1152"/>
      <c r="W30" s="1152"/>
      <c r="X30" s="1152"/>
      <c r="Y30" s="1153"/>
      <c r="Z30" s="1151"/>
      <c r="AA30" s="1152"/>
      <c r="AB30" s="1152"/>
      <c r="AC30" s="1152"/>
      <c r="AD30" s="1152"/>
      <c r="AE30" s="1152"/>
      <c r="AF30" s="1163"/>
      <c r="AH30" s="142"/>
      <c r="AI30" s="142"/>
      <c r="AJ30" s="142"/>
      <c r="AK30" s="142"/>
      <c r="AL30" s="267"/>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row>
    <row r="31" spans="1:62" ht="12.4" customHeight="1" x14ac:dyDescent="0.2">
      <c r="A31" s="898" t="s">
        <v>217</v>
      </c>
      <c r="B31" s="819"/>
      <c r="C31" s="819"/>
      <c r="D31" s="819"/>
      <c r="E31" s="1145"/>
      <c r="F31" s="1146"/>
      <c r="G31" s="1146"/>
      <c r="H31" s="1146"/>
      <c r="I31" s="1146"/>
      <c r="J31" s="1146"/>
      <c r="K31" s="1147"/>
      <c r="L31" s="1145"/>
      <c r="M31" s="1146"/>
      <c r="N31" s="1146"/>
      <c r="O31" s="1146"/>
      <c r="P31" s="1146"/>
      <c r="Q31" s="1146"/>
      <c r="R31" s="1147"/>
      <c r="S31" s="1145"/>
      <c r="T31" s="1146"/>
      <c r="U31" s="1146"/>
      <c r="V31" s="1146"/>
      <c r="W31" s="1146"/>
      <c r="X31" s="1146"/>
      <c r="Y31" s="1147"/>
      <c r="Z31" s="1145"/>
      <c r="AA31" s="1146"/>
      <c r="AB31" s="1146"/>
      <c r="AC31" s="1146"/>
      <c r="AD31" s="1146"/>
      <c r="AE31" s="1146"/>
      <c r="AF31" s="1166"/>
      <c r="AH31" s="142"/>
      <c r="AI31" s="142"/>
      <c r="AJ31" s="142"/>
      <c r="AK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row>
    <row r="32" spans="1:62" ht="12.4" customHeight="1" x14ac:dyDescent="0.2">
      <c r="A32" s="898" t="s">
        <v>218</v>
      </c>
      <c r="B32" s="819"/>
      <c r="C32" s="819"/>
      <c r="D32" s="819"/>
      <c r="E32" s="1139"/>
      <c r="F32" s="1140"/>
      <c r="G32" s="1140"/>
      <c r="H32" s="1140"/>
      <c r="I32" s="1140"/>
      <c r="J32" s="1140"/>
      <c r="K32" s="1141"/>
      <c r="L32" s="1139"/>
      <c r="M32" s="1140"/>
      <c r="N32" s="1140"/>
      <c r="O32" s="1140"/>
      <c r="P32" s="1140"/>
      <c r="Q32" s="1140"/>
      <c r="R32" s="1141"/>
      <c r="S32" s="1139"/>
      <c r="T32" s="1140"/>
      <c r="U32" s="1140"/>
      <c r="V32" s="1140"/>
      <c r="W32" s="1140"/>
      <c r="X32" s="1140"/>
      <c r="Y32" s="1141"/>
      <c r="Z32" s="1139"/>
      <c r="AA32" s="1140"/>
      <c r="AB32" s="1140"/>
      <c r="AC32" s="1140"/>
      <c r="AD32" s="1140"/>
      <c r="AE32" s="1140"/>
      <c r="AF32" s="1162"/>
      <c r="AH32" s="142"/>
      <c r="AI32" s="142"/>
      <c r="AJ32" s="142"/>
      <c r="AK32" s="142"/>
      <c r="AL3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row>
    <row r="33" spans="1:62" ht="18" customHeight="1" x14ac:dyDescent="0.2">
      <c r="A33" s="1216" t="str">
        <f>IF(OR(E32&gt;0,L32&gt;0,S32&gt;0,Z32&gt;0),"Leistung als *","Leistung als")</f>
        <v>Leistung als</v>
      </c>
      <c r="B33" s="1217"/>
      <c r="C33" s="1217"/>
      <c r="D33" s="1217"/>
      <c r="E33" s="1151"/>
      <c r="F33" s="1152"/>
      <c r="G33" s="1152"/>
      <c r="H33" s="1152"/>
      <c r="I33" s="1152"/>
      <c r="J33" s="1152"/>
      <c r="K33" s="1153"/>
      <c r="L33" s="1151"/>
      <c r="M33" s="1152"/>
      <c r="N33" s="1152"/>
      <c r="O33" s="1152"/>
      <c r="P33" s="1152"/>
      <c r="Q33" s="1152"/>
      <c r="R33" s="1153"/>
      <c r="S33" s="1151"/>
      <c r="T33" s="1152"/>
      <c r="U33" s="1152"/>
      <c r="V33" s="1152"/>
      <c r="W33" s="1152"/>
      <c r="X33" s="1152"/>
      <c r="Y33" s="1153"/>
      <c r="Z33" s="1151"/>
      <c r="AA33" s="1152"/>
      <c r="AB33" s="1152"/>
      <c r="AC33" s="1152"/>
      <c r="AD33" s="1152"/>
      <c r="AE33" s="1152"/>
      <c r="AF33" s="1163"/>
      <c r="AH33" s="142"/>
      <c r="AI33" s="142"/>
      <c r="AJ33" s="142"/>
      <c r="AK33" s="142"/>
      <c r="AL33"/>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row>
    <row r="34" spans="1:62" ht="12.4" customHeight="1" x14ac:dyDescent="0.2">
      <c r="A34" s="898" t="s">
        <v>217</v>
      </c>
      <c r="B34" s="819"/>
      <c r="C34" s="819"/>
      <c r="D34" s="819"/>
      <c r="E34" s="1145"/>
      <c r="F34" s="1146"/>
      <c r="G34" s="1146"/>
      <c r="H34" s="1146"/>
      <c r="I34" s="1146"/>
      <c r="J34" s="1146"/>
      <c r="K34" s="1147"/>
      <c r="L34" s="1145"/>
      <c r="M34" s="1146"/>
      <c r="N34" s="1146"/>
      <c r="O34" s="1146"/>
      <c r="P34" s="1146"/>
      <c r="Q34" s="1146"/>
      <c r="R34" s="1147"/>
      <c r="S34" s="1145"/>
      <c r="T34" s="1146"/>
      <c r="U34" s="1146"/>
      <c r="V34" s="1146"/>
      <c r="W34" s="1146"/>
      <c r="X34" s="1146"/>
      <c r="Y34" s="1147"/>
      <c r="Z34" s="1145"/>
      <c r="AA34" s="1146"/>
      <c r="AB34" s="1146"/>
      <c r="AC34" s="1146"/>
      <c r="AD34" s="1146"/>
      <c r="AE34" s="1146"/>
      <c r="AF34" s="1166"/>
      <c r="AH34" s="142"/>
      <c r="AI34" s="142"/>
      <c r="AJ34" s="142"/>
      <c r="AK34" s="142"/>
      <c r="AL34"/>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row>
    <row r="35" spans="1:62" ht="12.4" customHeight="1" x14ac:dyDescent="0.2">
      <c r="A35" s="898" t="s">
        <v>218</v>
      </c>
      <c r="B35" s="819"/>
      <c r="C35" s="819"/>
      <c r="D35" s="819"/>
      <c r="E35" s="1139"/>
      <c r="F35" s="1140"/>
      <c r="G35" s="1140"/>
      <c r="H35" s="1140"/>
      <c r="I35" s="1140"/>
      <c r="J35" s="1140"/>
      <c r="K35" s="1141"/>
      <c r="L35" s="1139"/>
      <c r="M35" s="1140"/>
      <c r="N35" s="1140"/>
      <c r="O35" s="1140"/>
      <c r="P35" s="1140"/>
      <c r="Q35" s="1140"/>
      <c r="R35" s="1141"/>
      <c r="S35" s="1139"/>
      <c r="T35" s="1140"/>
      <c r="U35" s="1140"/>
      <c r="V35" s="1140"/>
      <c r="W35" s="1140"/>
      <c r="X35" s="1140"/>
      <c r="Y35" s="1141"/>
      <c r="Z35" s="1139"/>
      <c r="AA35" s="1140"/>
      <c r="AB35" s="1140"/>
      <c r="AC35" s="1140"/>
      <c r="AD35" s="1140"/>
      <c r="AE35" s="1140"/>
      <c r="AF35" s="1162"/>
      <c r="AH35" s="142"/>
      <c r="AI35" s="142"/>
      <c r="AJ35" s="142"/>
      <c r="AK35" s="142"/>
      <c r="AL35"/>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row>
    <row r="36" spans="1:62" ht="18" customHeight="1" x14ac:dyDescent="0.2">
      <c r="A36" s="1216" t="str">
        <f>IF(OR(E35&gt;0,L35&gt;0,S35&gt;0,Z35&gt;0),"Leistung als *","Leistung als")</f>
        <v>Leistung als</v>
      </c>
      <c r="B36" s="1217"/>
      <c r="C36" s="1217"/>
      <c r="D36" s="1217"/>
      <c r="E36" s="1151"/>
      <c r="F36" s="1152"/>
      <c r="G36" s="1152"/>
      <c r="H36" s="1152"/>
      <c r="I36" s="1152"/>
      <c r="J36" s="1152"/>
      <c r="K36" s="1153"/>
      <c r="L36" s="1151"/>
      <c r="M36" s="1152"/>
      <c r="N36" s="1152"/>
      <c r="O36" s="1152"/>
      <c r="P36" s="1152"/>
      <c r="Q36" s="1152"/>
      <c r="R36" s="1153"/>
      <c r="S36" s="1151"/>
      <c r="T36" s="1152"/>
      <c r="U36" s="1152"/>
      <c r="V36" s="1152"/>
      <c r="W36" s="1152"/>
      <c r="X36" s="1152"/>
      <c r="Y36" s="1153"/>
      <c r="Z36" s="1151"/>
      <c r="AA36" s="1152"/>
      <c r="AB36" s="1152"/>
      <c r="AC36" s="1152"/>
      <c r="AD36" s="1152"/>
      <c r="AE36" s="1152"/>
      <c r="AF36" s="1163"/>
      <c r="AL36"/>
    </row>
    <row r="37" spans="1:62" s="24" customFormat="1" ht="18" customHeight="1" x14ac:dyDescent="0.2">
      <c r="A37" s="790" t="s">
        <v>219</v>
      </c>
      <c r="B37" s="817"/>
      <c r="C37" s="817"/>
      <c r="D37" s="817"/>
      <c r="E37" s="817"/>
      <c r="F37" s="817"/>
      <c r="G37" s="817"/>
      <c r="H37" s="817"/>
      <c r="I37" s="817"/>
      <c r="J37" s="818"/>
      <c r="K37" s="911" t="s">
        <v>220</v>
      </c>
      <c r="L37" s="817"/>
      <c r="M37" s="817"/>
      <c r="N37" s="817"/>
      <c r="O37" s="817"/>
      <c r="P37" s="817"/>
      <c r="Q37" s="817"/>
      <c r="R37" s="817"/>
      <c r="S37" s="817"/>
      <c r="T37" s="817"/>
      <c r="U37" s="817"/>
      <c r="V37" s="817"/>
      <c r="W37" s="817"/>
      <c r="X37" s="817"/>
      <c r="Y37" s="818"/>
      <c r="Z37" s="949" t="s">
        <v>136</v>
      </c>
      <c r="AA37" s="949"/>
      <c r="AB37" s="949"/>
      <c r="AC37" s="949" t="s">
        <v>221</v>
      </c>
      <c r="AD37" s="949"/>
      <c r="AE37" s="949"/>
      <c r="AF37" s="950"/>
      <c r="AL37"/>
    </row>
    <row r="38" spans="1:62" x14ac:dyDescent="0.2">
      <c r="A38" s="173"/>
      <c r="B38" s="1172" t="s">
        <v>222</v>
      </c>
      <c r="C38" s="1173"/>
      <c r="D38" s="1173"/>
      <c r="E38" s="1173"/>
      <c r="F38" s="1173"/>
      <c r="G38" s="1173"/>
      <c r="H38" s="1173"/>
      <c r="I38" s="1173"/>
      <c r="J38" s="1174"/>
      <c r="K38" s="951"/>
      <c r="L38" s="952"/>
      <c r="M38" s="952"/>
      <c r="N38" s="952"/>
      <c r="O38" s="952"/>
      <c r="P38" s="952"/>
      <c r="Q38" s="952"/>
      <c r="R38" s="952"/>
      <c r="S38" s="952"/>
      <c r="T38" s="952"/>
      <c r="U38" s="952"/>
      <c r="V38" s="952"/>
      <c r="W38" s="952"/>
      <c r="X38" s="952"/>
      <c r="Y38" s="953"/>
      <c r="Z38" s="946"/>
      <c r="AA38" s="946"/>
      <c r="AB38" s="946"/>
      <c r="AC38" s="1170">
        <f>ROUNDDOWN(Z38,0)*0.15</f>
        <v>0</v>
      </c>
      <c r="AD38" s="1170"/>
      <c r="AE38" s="1170"/>
      <c r="AF38" s="1171"/>
      <c r="AL38"/>
    </row>
    <row r="39" spans="1:62" ht="12.75" customHeight="1" x14ac:dyDescent="0.2">
      <c r="A39" s="129"/>
      <c r="B39" s="911" t="s">
        <v>223</v>
      </c>
      <c r="C39" s="817"/>
      <c r="D39" s="817"/>
      <c r="E39" s="817"/>
      <c r="F39" s="817"/>
      <c r="G39" s="817"/>
      <c r="H39" s="817"/>
      <c r="I39" s="817"/>
      <c r="J39" s="818"/>
      <c r="K39" s="951"/>
      <c r="L39" s="952"/>
      <c r="M39" s="952"/>
      <c r="N39" s="952"/>
      <c r="O39" s="952"/>
      <c r="P39" s="952"/>
      <c r="Q39" s="952"/>
      <c r="R39" s="952"/>
      <c r="S39" s="952"/>
      <c r="T39" s="952"/>
      <c r="U39" s="952"/>
      <c r="V39" s="952"/>
      <c r="W39" s="952"/>
      <c r="X39" s="952"/>
      <c r="Y39" s="953"/>
      <c r="Z39" s="946"/>
      <c r="AA39" s="946"/>
      <c r="AB39" s="946"/>
      <c r="AC39" s="1170">
        <f>ROUNDDOWN(Z39,0)*0.25</f>
        <v>0</v>
      </c>
      <c r="AD39" s="1170"/>
      <c r="AE39" s="1170"/>
      <c r="AF39" s="1171"/>
      <c r="AL39"/>
    </row>
    <row r="40" spans="1:62" x14ac:dyDescent="0.2">
      <c r="A40" s="129"/>
      <c r="B40" s="911" t="s">
        <v>224</v>
      </c>
      <c r="C40" s="817"/>
      <c r="D40" s="817"/>
      <c r="E40" s="817"/>
      <c r="F40" s="817"/>
      <c r="G40" s="817"/>
      <c r="H40" s="817"/>
      <c r="I40" s="817"/>
      <c r="J40" s="818"/>
      <c r="K40" s="951"/>
      <c r="L40" s="952"/>
      <c r="M40" s="952"/>
      <c r="N40" s="952"/>
      <c r="O40" s="952"/>
      <c r="P40" s="952"/>
      <c r="Q40" s="952"/>
      <c r="R40" s="952"/>
      <c r="S40" s="952"/>
      <c r="T40" s="952"/>
      <c r="U40" s="952"/>
      <c r="V40" s="952"/>
      <c r="W40" s="952"/>
      <c r="X40" s="952"/>
      <c r="Y40" s="953"/>
      <c r="Z40" s="946"/>
      <c r="AA40" s="946"/>
      <c r="AB40" s="946"/>
      <c r="AC40" s="1170">
        <f>ROUNDDOWN(Z40,0)*0.35</f>
        <v>0</v>
      </c>
      <c r="AD40" s="1170"/>
      <c r="AE40" s="1170"/>
      <c r="AF40" s="1171"/>
    </row>
    <row r="41" spans="1:62" x14ac:dyDescent="0.2">
      <c r="A41" s="129"/>
      <c r="B41" s="911" t="s">
        <v>225</v>
      </c>
      <c r="C41" s="817"/>
      <c r="D41" s="817"/>
      <c r="E41" s="817"/>
      <c r="F41" s="817"/>
      <c r="G41" s="817"/>
      <c r="H41" s="817"/>
      <c r="I41" s="817"/>
      <c r="J41" s="818"/>
      <c r="K41" s="951"/>
      <c r="L41" s="952"/>
      <c r="M41" s="952"/>
      <c r="N41" s="952"/>
      <c r="O41" s="952"/>
      <c r="P41" s="952"/>
      <c r="Q41" s="952"/>
      <c r="R41" s="952"/>
      <c r="S41" s="952"/>
      <c r="T41" s="952"/>
      <c r="U41" s="952"/>
      <c r="V41" s="952"/>
      <c r="W41" s="952"/>
      <c r="X41" s="952"/>
      <c r="Y41" s="953"/>
      <c r="Z41" s="946"/>
      <c r="AA41" s="946"/>
      <c r="AB41" s="946"/>
      <c r="AC41" s="1170">
        <f>ROUNDDOWN(Z41,0)*0.07</f>
        <v>0</v>
      </c>
      <c r="AD41" s="1170"/>
      <c r="AE41" s="1170"/>
      <c r="AF41" s="1171"/>
    </row>
    <row r="42" spans="1:62" x14ac:dyDescent="0.2">
      <c r="A42" s="129"/>
      <c r="B42" s="911" t="s">
        <v>226</v>
      </c>
      <c r="C42" s="817"/>
      <c r="D42" s="817"/>
      <c r="E42" s="817"/>
      <c r="F42" s="817"/>
      <c r="G42" s="817"/>
      <c r="H42" s="817"/>
      <c r="I42" s="817"/>
      <c r="J42" s="818"/>
      <c r="K42" s="951"/>
      <c r="L42" s="952"/>
      <c r="M42" s="952"/>
      <c r="N42" s="952"/>
      <c r="O42" s="952"/>
      <c r="P42" s="952"/>
      <c r="Q42" s="952"/>
      <c r="R42" s="952"/>
      <c r="S42" s="952"/>
      <c r="T42" s="952"/>
      <c r="U42" s="952"/>
      <c r="V42" s="952"/>
      <c r="W42" s="952"/>
      <c r="X42" s="952"/>
      <c r="Y42" s="953"/>
      <c r="Z42" s="946"/>
      <c r="AA42" s="946"/>
      <c r="AB42" s="946"/>
      <c r="AC42" s="1170">
        <f>ROUNDDOWN(Z42,0)*0.1</f>
        <v>0</v>
      </c>
      <c r="AD42" s="1170"/>
      <c r="AE42" s="1170"/>
      <c r="AF42" s="1171"/>
    </row>
    <row r="43" spans="1:62" x14ac:dyDescent="0.2">
      <c r="A43" s="129"/>
      <c r="B43" s="911" t="s">
        <v>227</v>
      </c>
      <c r="C43" s="817"/>
      <c r="D43" s="817"/>
      <c r="E43" s="817"/>
      <c r="F43" s="817"/>
      <c r="G43" s="817"/>
      <c r="H43" s="817"/>
      <c r="I43" s="817"/>
      <c r="J43" s="818"/>
      <c r="K43" s="951"/>
      <c r="L43" s="952"/>
      <c r="M43" s="952"/>
      <c r="N43" s="952"/>
      <c r="O43" s="952"/>
      <c r="P43" s="952"/>
      <c r="Q43" s="952"/>
      <c r="R43" s="952"/>
      <c r="S43" s="952"/>
      <c r="T43" s="952"/>
      <c r="U43" s="952"/>
      <c r="V43" s="952"/>
      <c r="W43" s="952"/>
      <c r="X43" s="952"/>
      <c r="Y43" s="953"/>
      <c r="Z43" s="946"/>
      <c r="AA43" s="946"/>
      <c r="AB43" s="946"/>
      <c r="AC43" s="1170">
        <f>ROUNDDOWN(Z43,0)*0.05</f>
        <v>0</v>
      </c>
      <c r="AD43" s="1170"/>
      <c r="AE43" s="1170"/>
      <c r="AF43" s="1171"/>
      <c r="AL43"/>
    </row>
    <row r="44" spans="1:62" x14ac:dyDescent="0.2">
      <c r="A44" s="129"/>
      <c r="B44" s="911" t="str">
        <f>IF('Dienstreiseantrag mehrtägig'!A25="14 anerkannter PKW der NPÄ's mit Zuschlag","Anerkannter PKW der NPÄ's mit Zuschlag",IF('Dienstreiseantrag mehrtägig'!A26="14 anerkannter PKW der NPÄ's mit Zuschlag","Anerkannter PKW der NPÄ's mit Zuschlag",IF('Dienstreiseantrag mehrtägig'!A27="14 anerkannter PKW der NPÄ's mit Zuschlag","Anerkannter PKW der NPÄ's mit Zuschlag",IF('Dienstreiseantrag mehrtägig'!A28="14 anerkannter PKW der NPÄ's mit Zuschlag","Anerkannter PKW der NPÄ's mit Zuschlag",IF('Dienstreiseantrag mehrtägig'!A29="14 anerkannter PKW der NPÄ's mit Zuschlag","Anerkannter PKW der NPÄ's mit Zuschlag","")))))</f>
        <v/>
      </c>
      <c r="C44" s="817"/>
      <c r="D44" s="817"/>
      <c r="E44" s="817"/>
      <c r="F44" s="817"/>
      <c r="G44" s="817"/>
      <c r="H44" s="817"/>
      <c r="I44" s="817"/>
      <c r="J44" s="817"/>
      <c r="K44" s="951"/>
      <c r="L44" s="952"/>
      <c r="M44" s="952"/>
      <c r="N44" s="952"/>
      <c r="O44" s="952"/>
      <c r="P44" s="952"/>
      <c r="Q44" s="952"/>
      <c r="R44" s="952"/>
      <c r="S44" s="952"/>
      <c r="T44" s="952"/>
      <c r="U44" s="952"/>
      <c r="V44" s="952"/>
      <c r="W44" s="952"/>
      <c r="X44" s="952"/>
      <c r="Y44" s="953"/>
      <c r="Z44" s="946"/>
      <c r="AA44" s="946"/>
      <c r="AB44" s="946"/>
      <c r="AC44" s="1170">
        <f>IF(B44="",0,ROUNDDOWN(Z44,0)*0.4)</f>
        <v>0</v>
      </c>
      <c r="AD44" s="1170"/>
      <c r="AE44" s="1170"/>
      <c r="AF44" s="1171"/>
      <c r="AL44"/>
    </row>
    <row r="45" spans="1:62" x14ac:dyDescent="0.2">
      <c r="A45" s="129"/>
      <c r="B45" s="911"/>
      <c r="C45" s="817"/>
      <c r="D45" s="817"/>
      <c r="E45" s="817"/>
      <c r="F45" s="817"/>
      <c r="G45" s="817"/>
      <c r="H45" s="817"/>
      <c r="I45" s="817"/>
      <c r="J45" s="817"/>
      <c r="K45" s="817"/>
      <c r="L45" s="817"/>
      <c r="M45" s="817"/>
      <c r="N45" s="817"/>
      <c r="O45" s="817"/>
      <c r="P45" s="817"/>
      <c r="Q45" s="817"/>
      <c r="R45" s="817"/>
      <c r="S45" s="817"/>
      <c r="T45" s="817"/>
      <c r="U45" s="817"/>
      <c r="V45" s="817"/>
      <c r="W45" s="817"/>
      <c r="X45" s="817"/>
      <c r="Y45" s="818"/>
      <c r="Z45" s="911" t="s">
        <v>228</v>
      </c>
      <c r="AA45" s="817"/>
      <c r="AB45" s="818"/>
      <c r="AC45" s="954">
        <f>SUM(AC38:AF44)</f>
        <v>0</v>
      </c>
      <c r="AD45" s="955"/>
      <c r="AE45" s="955"/>
      <c r="AF45" s="956"/>
      <c r="AL45"/>
      <c r="BG45" s="55"/>
    </row>
    <row r="46" spans="1:62" s="120" customFormat="1" ht="18.75" customHeight="1" x14ac:dyDescent="0.2">
      <c r="A46" s="957" t="s">
        <v>229</v>
      </c>
      <c r="B46" s="949"/>
      <c r="C46" s="949"/>
      <c r="D46" s="949"/>
      <c r="E46" s="949"/>
      <c r="F46" s="949"/>
      <c r="G46" s="949"/>
      <c r="H46" s="949"/>
      <c r="I46" s="949"/>
      <c r="J46" s="958" t="s">
        <v>220</v>
      </c>
      <c r="K46" s="959"/>
      <c r="L46" s="959"/>
      <c r="M46" s="141" t="str">
        <f>IF(A47&gt;0," *","")</f>
        <v/>
      </c>
      <c r="N46" s="156"/>
      <c r="O46" s="156"/>
      <c r="P46" s="156"/>
      <c r="Q46" s="156"/>
      <c r="R46" s="156"/>
      <c r="S46" s="156"/>
      <c r="T46" s="156"/>
      <c r="U46" s="157"/>
      <c r="V46" s="960" t="s">
        <v>230</v>
      </c>
      <c r="W46" s="961"/>
      <c r="X46" s="961"/>
      <c r="Y46" s="158" t="str">
        <f>IF(A47&gt;0," *","")</f>
        <v/>
      </c>
      <c r="Z46" s="1218" t="s">
        <v>136</v>
      </c>
      <c r="AA46" s="797"/>
      <c r="AB46" s="158" t="str">
        <f>IF(A47&gt;0," *","")</f>
        <v/>
      </c>
      <c r="AC46" s="949" t="s">
        <v>221</v>
      </c>
      <c r="AD46" s="949"/>
      <c r="AE46" s="949"/>
      <c r="AF46" s="950"/>
      <c r="AL46"/>
    </row>
    <row r="47" spans="1:62" s="120" customFormat="1" ht="12.4" customHeight="1" x14ac:dyDescent="0.2">
      <c r="A47" s="964"/>
      <c r="B47" s="965"/>
      <c r="C47" s="965"/>
      <c r="D47" s="965"/>
      <c r="E47" s="965"/>
      <c r="F47" s="965"/>
      <c r="G47" s="965"/>
      <c r="H47" s="965"/>
      <c r="I47" s="965"/>
      <c r="J47" s="966"/>
      <c r="K47" s="966"/>
      <c r="L47" s="966"/>
      <c r="M47" s="966"/>
      <c r="N47" s="966"/>
      <c r="O47" s="966"/>
      <c r="P47" s="966"/>
      <c r="Q47" s="966"/>
      <c r="R47" s="966"/>
      <c r="S47" s="966"/>
      <c r="T47" s="966"/>
      <c r="U47" s="966"/>
      <c r="V47" s="967"/>
      <c r="W47" s="968"/>
      <c r="X47" s="968"/>
      <c r="Y47" s="969"/>
      <c r="Z47" s="970"/>
      <c r="AA47" s="971"/>
      <c r="AB47" s="972"/>
      <c r="AC47" s="962">
        <f>V47*(ROUNDDOWN(Z47,0))*0.02</f>
        <v>0</v>
      </c>
      <c r="AD47" s="962"/>
      <c r="AE47" s="962"/>
      <c r="AF47" s="963"/>
      <c r="AL47"/>
    </row>
    <row r="48" spans="1:62" s="120" customFormat="1" ht="12.4" customHeight="1" x14ac:dyDescent="0.2">
      <c r="A48" s="964"/>
      <c r="B48" s="965"/>
      <c r="C48" s="965"/>
      <c r="D48" s="965"/>
      <c r="E48" s="965"/>
      <c r="F48" s="965"/>
      <c r="G48" s="965"/>
      <c r="H48" s="965"/>
      <c r="I48" s="965"/>
      <c r="J48" s="966"/>
      <c r="K48" s="966"/>
      <c r="L48" s="966"/>
      <c r="M48" s="966"/>
      <c r="N48" s="966"/>
      <c r="O48" s="966"/>
      <c r="P48" s="966"/>
      <c r="Q48" s="966"/>
      <c r="R48" s="966"/>
      <c r="S48" s="966"/>
      <c r="T48" s="966"/>
      <c r="U48" s="966"/>
      <c r="V48" s="967"/>
      <c r="W48" s="968"/>
      <c r="X48" s="968"/>
      <c r="Y48" s="969"/>
      <c r="Z48" s="970"/>
      <c r="AA48" s="971"/>
      <c r="AB48" s="972"/>
      <c r="AC48" s="962">
        <f>V48*(ROUNDDOWN(Z48,0))*0.02</f>
        <v>0</v>
      </c>
      <c r="AD48" s="962"/>
      <c r="AE48" s="962"/>
      <c r="AF48" s="963"/>
    </row>
    <row r="49" spans="1:32" ht="12.4" customHeight="1" x14ac:dyDescent="0.2">
      <c r="A49" s="964"/>
      <c r="B49" s="965"/>
      <c r="C49" s="965"/>
      <c r="D49" s="965"/>
      <c r="E49" s="965"/>
      <c r="F49" s="965"/>
      <c r="G49" s="965"/>
      <c r="H49" s="965"/>
      <c r="I49" s="965"/>
      <c r="J49" s="966"/>
      <c r="K49" s="966"/>
      <c r="L49" s="966"/>
      <c r="M49" s="966"/>
      <c r="N49" s="966"/>
      <c r="O49" s="966"/>
      <c r="P49" s="966"/>
      <c r="Q49" s="966"/>
      <c r="R49" s="966"/>
      <c r="S49" s="966"/>
      <c r="T49" s="966"/>
      <c r="U49" s="966"/>
      <c r="V49" s="967"/>
      <c r="W49" s="968"/>
      <c r="X49" s="968"/>
      <c r="Y49" s="969"/>
      <c r="Z49" s="970"/>
      <c r="AA49" s="971"/>
      <c r="AB49" s="972"/>
      <c r="AC49" s="962">
        <f>V49*(ROUNDDOWN(Z49,0))*0.02</f>
        <v>0</v>
      </c>
      <c r="AD49" s="962"/>
      <c r="AE49" s="962"/>
      <c r="AF49" s="963"/>
    </row>
    <row r="50" spans="1:32" ht="12.4" customHeight="1" x14ac:dyDescent="0.2">
      <c r="A50" s="964"/>
      <c r="B50" s="965"/>
      <c r="C50" s="965"/>
      <c r="D50" s="965"/>
      <c r="E50" s="965"/>
      <c r="F50" s="965"/>
      <c r="G50" s="965"/>
      <c r="H50" s="965"/>
      <c r="I50" s="965"/>
      <c r="J50" s="966"/>
      <c r="K50" s="966"/>
      <c r="L50" s="966"/>
      <c r="M50" s="966"/>
      <c r="N50" s="966"/>
      <c r="O50" s="966"/>
      <c r="P50" s="966"/>
      <c r="Q50" s="966"/>
      <c r="R50" s="966"/>
      <c r="S50" s="966"/>
      <c r="T50" s="966"/>
      <c r="U50" s="966"/>
      <c r="V50" s="967"/>
      <c r="W50" s="968"/>
      <c r="X50" s="968"/>
      <c r="Y50" s="969"/>
      <c r="Z50" s="970"/>
      <c r="AA50" s="971"/>
      <c r="AB50" s="972"/>
      <c r="AC50" s="962">
        <f>V50*(ROUNDDOWN(Z50,0))*0.02</f>
        <v>0</v>
      </c>
      <c r="AD50" s="962"/>
      <c r="AE50" s="962"/>
      <c r="AF50" s="963"/>
    </row>
    <row r="51" spans="1:32" ht="12.4" customHeight="1" x14ac:dyDescent="0.2">
      <c r="A51" s="973"/>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4"/>
      <c r="Z51" s="762" t="s">
        <v>228</v>
      </c>
      <c r="AA51" s="763"/>
      <c r="AB51" s="764"/>
      <c r="AC51" s="974">
        <f>SUM(AC47:AF50)</f>
        <v>0</v>
      </c>
      <c r="AD51" s="974"/>
      <c r="AE51" s="974"/>
      <c r="AF51" s="975"/>
    </row>
    <row r="52" spans="1:32" s="24" customFormat="1" ht="10.15" customHeight="1" x14ac:dyDescent="0.15">
      <c r="A52" s="122" t="s">
        <v>248</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59"/>
      <c r="AA52" s="159"/>
      <c r="AB52" s="159"/>
      <c r="AC52" s="123"/>
      <c r="AD52" s="123"/>
      <c r="AE52" s="123"/>
      <c r="AF52" s="124"/>
    </row>
    <row r="53" spans="1:32" s="120" customFormat="1" ht="48.4" customHeight="1" x14ac:dyDescent="0.15">
      <c r="A53" s="973" t="s">
        <v>232</v>
      </c>
      <c r="B53" s="764"/>
      <c r="C53" s="762" t="s">
        <v>233</v>
      </c>
      <c r="D53" s="763"/>
      <c r="E53" s="763"/>
      <c r="F53" s="763"/>
      <c r="G53" s="763"/>
      <c r="H53" s="763"/>
      <c r="I53" s="763"/>
      <c r="J53" s="763"/>
      <c r="K53" s="763"/>
      <c r="L53" s="764"/>
      <c r="M53" s="958" t="s">
        <v>249</v>
      </c>
      <c r="N53" s="959"/>
      <c r="O53" s="959"/>
      <c r="P53" s="1222"/>
      <c r="Q53" s="1219" t="s">
        <v>121</v>
      </c>
      <c r="R53" s="1220"/>
      <c r="S53" s="1220"/>
      <c r="T53" s="1221"/>
      <c r="U53" s="1167" t="s">
        <v>120</v>
      </c>
      <c r="V53" s="1220"/>
      <c r="W53" s="1220"/>
      <c r="X53" s="1221"/>
      <c r="Y53" s="1167" t="s">
        <v>122</v>
      </c>
      <c r="Z53" s="1168"/>
      <c r="AA53" s="1168"/>
      <c r="AB53" s="1169"/>
      <c r="AC53" s="762" t="s">
        <v>221</v>
      </c>
      <c r="AD53" s="763"/>
      <c r="AE53" s="763"/>
      <c r="AF53" s="1160"/>
    </row>
    <row r="54" spans="1:32" x14ac:dyDescent="0.2">
      <c r="A54" s="979">
        <v>1</v>
      </c>
      <c r="B54" s="980"/>
      <c r="C54" s="981"/>
      <c r="D54" s="982"/>
      <c r="E54" s="982"/>
      <c r="F54" s="982"/>
      <c r="G54" s="982"/>
      <c r="H54" s="982"/>
      <c r="I54" s="982"/>
      <c r="J54" s="982"/>
      <c r="K54" s="982"/>
      <c r="L54" s="983"/>
      <c r="M54" s="987"/>
      <c r="N54" s="988"/>
      <c r="O54" s="988"/>
      <c r="P54" s="989"/>
      <c r="Q54" s="976"/>
      <c r="R54" s="977"/>
      <c r="S54" s="977"/>
      <c r="T54" s="978"/>
      <c r="U54" s="976"/>
      <c r="V54" s="977"/>
      <c r="W54" s="977"/>
      <c r="X54" s="978"/>
      <c r="Y54" s="1154"/>
      <c r="Z54" s="1155"/>
      <c r="AA54" s="1155"/>
      <c r="AB54" s="1156"/>
      <c r="AC54" s="1157">
        <f>Q54</f>
        <v>0</v>
      </c>
      <c r="AD54" s="1158"/>
      <c r="AE54" s="1158"/>
      <c r="AF54" s="1159"/>
    </row>
    <row r="55" spans="1:32" x14ac:dyDescent="0.2">
      <c r="A55" s="979">
        <v>2</v>
      </c>
      <c r="B55" s="980"/>
      <c r="C55" s="981"/>
      <c r="D55" s="982"/>
      <c r="E55" s="982"/>
      <c r="F55" s="982"/>
      <c r="G55" s="982"/>
      <c r="H55" s="982"/>
      <c r="I55" s="982"/>
      <c r="J55" s="982"/>
      <c r="K55" s="982"/>
      <c r="L55" s="983"/>
      <c r="M55" s="987"/>
      <c r="N55" s="988"/>
      <c r="O55" s="988"/>
      <c r="P55" s="989"/>
      <c r="Q55" s="976"/>
      <c r="R55" s="977"/>
      <c r="S55" s="977"/>
      <c r="T55" s="978"/>
      <c r="U55" s="976"/>
      <c r="V55" s="977"/>
      <c r="W55" s="977"/>
      <c r="X55" s="978"/>
      <c r="Y55" s="1154"/>
      <c r="Z55" s="1155"/>
      <c r="AA55" s="1155"/>
      <c r="AB55" s="1156"/>
      <c r="AC55" s="1157">
        <f t="shared" ref="AC55:AC61" si="0">Q55</f>
        <v>0</v>
      </c>
      <c r="AD55" s="1158"/>
      <c r="AE55" s="1158"/>
      <c r="AF55" s="1159"/>
    </row>
    <row r="56" spans="1:32" x14ac:dyDescent="0.2">
      <c r="A56" s="979">
        <v>3</v>
      </c>
      <c r="B56" s="980"/>
      <c r="C56" s="981"/>
      <c r="D56" s="982"/>
      <c r="E56" s="982"/>
      <c r="F56" s="982"/>
      <c r="G56" s="982"/>
      <c r="H56" s="982"/>
      <c r="I56" s="982"/>
      <c r="J56" s="982"/>
      <c r="K56" s="982"/>
      <c r="L56" s="983"/>
      <c r="M56" s="987"/>
      <c r="N56" s="988"/>
      <c r="O56" s="988"/>
      <c r="P56" s="989"/>
      <c r="Q56" s="976"/>
      <c r="R56" s="977"/>
      <c r="S56" s="977"/>
      <c r="T56" s="978"/>
      <c r="U56" s="976"/>
      <c r="V56" s="977"/>
      <c r="W56" s="977"/>
      <c r="X56" s="978"/>
      <c r="Y56" s="1154"/>
      <c r="Z56" s="1155"/>
      <c r="AA56" s="1155"/>
      <c r="AB56" s="1156"/>
      <c r="AC56" s="1157">
        <f t="shared" si="0"/>
        <v>0</v>
      </c>
      <c r="AD56" s="1158"/>
      <c r="AE56" s="1158"/>
      <c r="AF56" s="1159"/>
    </row>
    <row r="57" spans="1:32" x14ac:dyDescent="0.2">
      <c r="A57" s="979">
        <v>4</v>
      </c>
      <c r="B57" s="980"/>
      <c r="C57" s="981"/>
      <c r="D57" s="982"/>
      <c r="E57" s="982"/>
      <c r="F57" s="982"/>
      <c r="G57" s="982"/>
      <c r="H57" s="982"/>
      <c r="I57" s="982"/>
      <c r="J57" s="982"/>
      <c r="K57" s="982"/>
      <c r="L57" s="983"/>
      <c r="M57" s="987"/>
      <c r="N57" s="988"/>
      <c r="O57" s="988"/>
      <c r="P57" s="989"/>
      <c r="Q57" s="976"/>
      <c r="R57" s="977"/>
      <c r="S57" s="977"/>
      <c r="T57" s="978"/>
      <c r="U57" s="976"/>
      <c r="V57" s="977"/>
      <c r="W57" s="977"/>
      <c r="X57" s="978"/>
      <c r="Y57" s="1154"/>
      <c r="Z57" s="1155"/>
      <c r="AA57" s="1155"/>
      <c r="AB57" s="1156"/>
      <c r="AC57" s="1157">
        <f t="shared" si="0"/>
        <v>0</v>
      </c>
      <c r="AD57" s="1158"/>
      <c r="AE57" s="1158"/>
      <c r="AF57" s="1159"/>
    </row>
    <row r="58" spans="1:32" x14ac:dyDescent="0.2">
      <c r="A58" s="979">
        <v>5</v>
      </c>
      <c r="B58" s="980"/>
      <c r="C58" s="981"/>
      <c r="D58" s="982"/>
      <c r="E58" s="982"/>
      <c r="F58" s="982"/>
      <c r="G58" s="982"/>
      <c r="H58" s="982"/>
      <c r="I58" s="982"/>
      <c r="J58" s="982"/>
      <c r="K58" s="982"/>
      <c r="L58" s="983"/>
      <c r="M58" s="987"/>
      <c r="N58" s="988"/>
      <c r="O58" s="988"/>
      <c r="P58" s="989"/>
      <c r="Q58" s="976"/>
      <c r="R58" s="977"/>
      <c r="S58" s="977"/>
      <c r="T58" s="978"/>
      <c r="U58" s="976"/>
      <c r="V58" s="977"/>
      <c r="W58" s="977"/>
      <c r="X58" s="978"/>
      <c r="Y58" s="1154"/>
      <c r="Z58" s="1155"/>
      <c r="AA58" s="1155"/>
      <c r="AB58" s="1156"/>
      <c r="AC58" s="1157">
        <f t="shared" si="0"/>
        <v>0</v>
      </c>
      <c r="AD58" s="1158"/>
      <c r="AE58" s="1158"/>
      <c r="AF58" s="1159"/>
    </row>
    <row r="59" spans="1:32" x14ac:dyDescent="0.2">
      <c r="A59" s="979">
        <v>6</v>
      </c>
      <c r="B59" s="980"/>
      <c r="C59" s="981"/>
      <c r="D59" s="982"/>
      <c r="E59" s="982"/>
      <c r="F59" s="982"/>
      <c r="G59" s="982"/>
      <c r="H59" s="982"/>
      <c r="I59" s="982"/>
      <c r="J59" s="982"/>
      <c r="K59" s="982"/>
      <c r="L59" s="983"/>
      <c r="M59" s="987"/>
      <c r="N59" s="988"/>
      <c r="O59" s="988"/>
      <c r="P59" s="989"/>
      <c r="Q59" s="976"/>
      <c r="R59" s="977"/>
      <c r="S59" s="977"/>
      <c r="T59" s="978"/>
      <c r="U59" s="976"/>
      <c r="V59" s="977"/>
      <c r="W59" s="977"/>
      <c r="X59" s="978"/>
      <c r="Y59" s="1154"/>
      <c r="Z59" s="1155"/>
      <c r="AA59" s="1155"/>
      <c r="AB59" s="1156"/>
      <c r="AC59" s="1157">
        <f t="shared" si="0"/>
        <v>0</v>
      </c>
      <c r="AD59" s="1158"/>
      <c r="AE59" s="1158"/>
      <c r="AF59" s="1159"/>
    </row>
    <row r="60" spans="1:32" x14ac:dyDescent="0.2">
      <c r="A60" s="979">
        <v>7</v>
      </c>
      <c r="B60" s="980"/>
      <c r="C60" s="981"/>
      <c r="D60" s="982"/>
      <c r="E60" s="982"/>
      <c r="F60" s="982"/>
      <c r="G60" s="982"/>
      <c r="H60" s="982"/>
      <c r="I60" s="982"/>
      <c r="J60" s="982"/>
      <c r="K60" s="982"/>
      <c r="L60" s="983"/>
      <c r="M60" s="987"/>
      <c r="N60" s="988"/>
      <c r="O60" s="988"/>
      <c r="P60" s="989"/>
      <c r="Q60" s="976"/>
      <c r="R60" s="977"/>
      <c r="S60" s="977"/>
      <c r="T60" s="978"/>
      <c r="U60" s="976"/>
      <c r="V60" s="977"/>
      <c r="W60" s="977"/>
      <c r="X60" s="978"/>
      <c r="Y60" s="1154"/>
      <c r="Z60" s="1155"/>
      <c r="AA60" s="1155"/>
      <c r="AB60" s="1156"/>
      <c r="AC60" s="1157">
        <f t="shared" si="0"/>
        <v>0</v>
      </c>
      <c r="AD60" s="1158"/>
      <c r="AE60" s="1158"/>
      <c r="AF60" s="1159"/>
    </row>
    <row r="61" spans="1:32" x14ac:dyDescent="0.2">
      <c r="A61" s="979">
        <v>8</v>
      </c>
      <c r="B61" s="980"/>
      <c r="C61" s="981"/>
      <c r="D61" s="982"/>
      <c r="E61" s="982"/>
      <c r="F61" s="982"/>
      <c r="G61" s="982"/>
      <c r="H61" s="982"/>
      <c r="I61" s="982"/>
      <c r="J61" s="982"/>
      <c r="K61" s="982"/>
      <c r="L61" s="983"/>
      <c r="M61" s="987"/>
      <c r="N61" s="988"/>
      <c r="O61" s="988"/>
      <c r="P61" s="989"/>
      <c r="Q61" s="976"/>
      <c r="R61" s="977"/>
      <c r="S61" s="977"/>
      <c r="T61" s="978"/>
      <c r="U61" s="976"/>
      <c r="V61" s="977"/>
      <c r="W61" s="977"/>
      <c r="X61" s="978"/>
      <c r="Y61" s="1154"/>
      <c r="Z61" s="1155"/>
      <c r="AA61" s="1155"/>
      <c r="AB61" s="1156"/>
      <c r="AC61" s="1157">
        <f t="shared" si="0"/>
        <v>0</v>
      </c>
      <c r="AD61" s="1158"/>
      <c r="AE61" s="1158"/>
      <c r="AF61" s="1159"/>
    </row>
    <row r="62" spans="1:32" ht="12.4" customHeight="1" thickBot="1" x14ac:dyDescent="0.25">
      <c r="A62" s="990"/>
      <c r="B62" s="991"/>
      <c r="C62" s="991"/>
      <c r="D62" s="991"/>
      <c r="E62" s="991"/>
      <c r="F62" s="991"/>
      <c r="G62" s="991"/>
      <c r="H62" s="991"/>
      <c r="I62" s="991"/>
      <c r="J62" s="991"/>
      <c r="K62" s="991"/>
      <c r="L62" s="991"/>
      <c r="M62" s="991"/>
      <c r="N62" s="991"/>
      <c r="O62" s="991"/>
      <c r="P62" s="991"/>
      <c r="Q62" s="991"/>
      <c r="R62" s="991"/>
      <c r="S62" s="991"/>
      <c r="T62" s="991"/>
      <c r="U62" s="991"/>
      <c r="V62" s="991"/>
      <c r="W62" s="991"/>
      <c r="X62" s="991"/>
      <c r="Y62" s="992"/>
      <c r="Z62" s="993" t="s">
        <v>228</v>
      </c>
      <c r="AA62" s="993"/>
      <c r="AB62" s="993"/>
      <c r="AC62" s="994">
        <f>SUM(AC54:AF61)</f>
        <v>0</v>
      </c>
      <c r="AD62" s="994"/>
      <c r="AE62" s="994"/>
      <c r="AF62" s="995"/>
    </row>
    <row r="63" spans="1:32" s="24" customFormat="1" ht="10.15" customHeight="1" x14ac:dyDescent="0.15">
      <c r="A63" s="208" t="s">
        <v>123</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5"/>
      <c r="AA63" s="175"/>
      <c r="AB63" s="175"/>
      <c r="AC63" s="174"/>
      <c r="AD63" s="174"/>
      <c r="AE63" s="174"/>
      <c r="AF63" s="176"/>
    </row>
    <row r="64" spans="1:32" ht="18.75" customHeight="1" x14ac:dyDescent="0.2">
      <c r="A64" s="957" t="s">
        <v>232</v>
      </c>
      <c r="B64" s="949"/>
      <c r="C64" s="949" t="s">
        <v>233</v>
      </c>
      <c r="D64" s="949"/>
      <c r="E64" s="949"/>
      <c r="F64" s="949"/>
      <c r="G64" s="949"/>
      <c r="H64" s="949"/>
      <c r="I64" s="949"/>
      <c r="J64" s="949"/>
      <c r="K64" s="949"/>
      <c r="L64" s="949"/>
      <c r="M64" s="949" t="s">
        <v>250</v>
      </c>
      <c r="N64" s="949"/>
      <c r="O64" s="949"/>
      <c r="P64" s="949"/>
      <c r="Q64" s="949" t="s">
        <v>235</v>
      </c>
      <c r="R64" s="949"/>
      <c r="S64" s="949"/>
      <c r="T64" s="949"/>
      <c r="U64" s="949" t="s">
        <v>236</v>
      </c>
      <c r="V64" s="949"/>
      <c r="W64" s="949"/>
      <c r="X64" s="949"/>
      <c r="Y64" s="35"/>
      <c r="Z64" s="35"/>
      <c r="AA64" s="35"/>
      <c r="AB64" s="35"/>
      <c r="AC64" s="35"/>
      <c r="AD64" s="35"/>
      <c r="AE64" s="35"/>
      <c r="AF64" s="48"/>
    </row>
    <row r="65" spans="1:32" x14ac:dyDescent="0.2">
      <c r="A65" s="979">
        <v>9</v>
      </c>
      <c r="B65" s="980"/>
      <c r="C65" s="981"/>
      <c r="D65" s="982"/>
      <c r="E65" s="982"/>
      <c r="F65" s="982"/>
      <c r="G65" s="982"/>
      <c r="H65" s="982"/>
      <c r="I65" s="982"/>
      <c r="J65" s="982"/>
      <c r="K65" s="982"/>
      <c r="L65" s="983"/>
      <c r="M65" s="984"/>
      <c r="N65" s="985"/>
      <c r="O65" s="985"/>
      <c r="P65" s="986"/>
      <c r="Q65" s="1180"/>
      <c r="R65" s="1181"/>
      <c r="S65" s="1181"/>
      <c r="T65" s="1182"/>
      <c r="U65" s="976"/>
      <c r="V65" s="977"/>
      <c r="W65" s="977"/>
      <c r="X65" s="978"/>
      <c r="Y65" s="35"/>
      <c r="Z65" s="35"/>
      <c r="AA65" s="35"/>
      <c r="AB65" s="35"/>
      <c r="AC65" s="35"/>
      <c r="AD65" s="35"/>
      <c r="AE65" s="35"/>
      <c r="AF65" s="48"/>
    </row>
    <row r="66" spans="1:32" ht="12.4" customHeight="1" x14ac:dyDescent="0.2">
      <c r="A66" s="979">
        <v>10</v>
      </c>
      <c r="B66" s="980"/>
      <c r="C66" s="981"/>
      <c r="D66" s="982"/>
      <c r="E66" s="982"/>
      <c r="F66" s="982"/>
      <c r="G66" s="982"/>
      <c r="H66" s="982"/>
      <c r="I66" s="982"/>
      <c r="J66" s="982"/>
      <c r="K66" s="982"/>
      <c r="L66" s="983"/>
      <c r="M66" s="984"/>
      <c r="N66" s="985"/>
      <c r="O66" s="985"/>
      <c r="P66" s="986"/>
      <c r="Q66" s="1180"/>
      <c r="R66" s="1181"/>
      <c r="S66" s="1181"/>
      <c r="T66" s="1182"/>
      <c r="U66" s="976"/>
      <c r="V66" s="977"/>
      <c r="W66" s="977"/>
      <c r="X66" s="978"/>
      <c r="Y66" s="35"/>
      <c r="Z66" s="35"/>
      <c r="AA66" s="35"/>
      <c r="AB66" s="35"/>
      <c r="AC66" s="35"/>
      <c r="AD66" s="35"/>
      <c r="AE66" s="35"/>
      <c r="AF66" s="48"/>
    </row>
    <row r="67" spans="1:32" x14ac:dyDescent="0.2">
      <c r="A67" s="979">
        <v>11</v>
      </c>
      <c r="B67" s="980"/>
      <c r="C67" s="981"/>
      <c r="D67" s="982"/>
      <c r="E67" s="982"/>
      <c r="F67" s="982"/>
      <c r="G67" s="982"/>
      <c r="H67" s="982"/>
      <c r="I67" s="982"/>
      <c r="J67" s="982"/>
      <c r="K67" s="982"/>
      <c r="L67" s="983"/>
      <c r="M67" s="984"/>
      <c r="N67" s="985"/>
      <c r="O67" s="985"/>
      <c r="P67" s="986"/>
      <c r="Q67" s="1180"/>
      <c r="R67" s="1181"/>
      <c r="S67" s="1181"/>
      <c r="T67" s="1182"/>
      <c r="U67" s="976"/>
      <c r="V67" s="977"/>
      <c r="W67" s="977"/>
      <c r="X67" s="978"/>
      <c r="Y67" s="35"/>
      <c r="Z67" s="35"/>
      <c r="AA67" s="35"/>
      <c r="AB67" s="35"/>
      <c r="AC67" s="35"/>
      <c r="AD67" s="35"/>
      <c r="AE67" s="35"/>
      <c r="AF67" s="48"/>
    </row>
    <row r="68" spans="1:32" x14ac:dyDescent="0.2">
      <c r="A68" s="979">
        <v>12</v>
      </c>
      <c r="B68" s="980"/>
      <c r="C68" s="981"/>
      <c r="D68" s="982"/>
      <c r="E68" s="982"/>
      <c r="F68" s="982"/>
      <c r="G68" s="982"/>
      <c r="H68" s="982"/>
      <c r="I68" s="982"/>
      <c r="J68" s="982"/>
      <c r="K68" s="982"/>
      <c r="L68" s="983"/>
      <c r="M68" s="984"/>
      <c r="N68" s="985"/>
      <c r="O68" s="985"/>
      <c r="P68" s="986"/>
      <c r="Q68" s="1180"/>
      <c r="R68" s="1181"/>
      <c r="S68" s="1181"/>
      <c r="T68" s="1182"/>
      <c r="U68" s="976"/>
      <c r="V68" s="977"/>
      <c r="W68" s="977"/>
      <c r="X68" s="978"/>
      <c r="Y68" s="35"/>
      <c r="Z68" s="35"/>
      <c r="AA68" s="35"/>
      <c r="AB68" s="35"/>
      <c r="AC68" s="35"/>
      <c r="AD68" s="35"/>
      <c r="AE68" s="35"/>
      <c r="AF68" s="48"/>
    </row>
    <row r="69" spans="1:32" x14ac:dyDescent="0.2">
      <c r="A69" s="979">
        <v>13</v>
      </c>
      <c r="B69" s="980"/>
      <c r="C69" s="981"/>
      <c r="D69" s="982"/>
      <c r="E69" s="982"/>
      <c r="F69" s="982"/>
      <c r="G69" s="982"/>
      <c r="H69" s="982"/>
      <c r="I69" s="982"/>
      <c r="J69" s="982"/>
      <c r="K69" s="982"/>
      <c r="L69" s="983"/>
      <c r="M69" s="984"/>
      <c r="N69" s="985"/>
      <c r="O69" s="985"/>
      <c r="P69" s="986"/>
      <c r="Q69" s="1180"/>
      <c r="R69" s="1181"/>
      <c r="S69" s="1181"/>
      <c r="T69" s="1182"/>
      <c r="U69" s="976"/>
      <c r="V69" s="977"/>
      <c r="W69" s="977"/>
      <c r="X69" s="978"/>
      <c r="Y69" s="35"/>
      <c r="Z69" s="35"/>
      <c r="AA69" s="35"/>
      <c r="AB69" s="35"/>
      <c r="AC69" s="35"/>
      <c r="AD69" s="35"/>
      <c r="AE69" s="35"/>
      <c r="AF69" s="48"/>
    </row>
    <row r="70" spans="1:32" x14ac:dyDescent="0.2">
      <c r="A70" s="979">
        <v>14</v>
      </c>
      <c r="B70" s="980"/>
      <c r="C70" s="981"/>
      <c r="D70" s="982"/>
      <c r="E70" s="982"/>
      <c r="F70" s="982"/>
      <c r="G70" s="982"/>
      <c r="H70" s="982"/>
      <c r="I70" s="982"/>
      <c r="J70" s="982"/>
      <c r="K70" s="982"/>
      <c r="L70" s="983"/>
      <c r="M70" s="984"/>
      <c r="N70" s="985"/>
      <c r="O70" s="985"/>
      <c r="P70" s="986"/>
      <c r="Q70" s="1180"/>
      <c r="R70" s="1181"/>
      <c r="S70" s="1181"/>
      <c r="T70" s="1182"/>
      <c r="U70" s="976"/>
      <c r="V70" s="977"/>
      <c r="W70" s="977"/>
      <c r="X70" s="978"/>
      <c r="Y70" s="35"/>
      <c r="Z70" s="35"/>
      <c r="AA70" s="35"/>
      <c r="AB70" s="35"/>
      <c r="AC70" s="35"/>
      <c r="AD70" s="35"/>
      <c r="AE70" s="35"/>
      <c r="AF70" s="48"/>
    </row>
    <row r="71" spans="1:32" x14ac:dyDescent="0.2">
      <c r="A71" s="979">
        <v>15</v>
      </c>
      <c r="B71" s="980"/>
      <c r="C71" s="981"/>
      <c r="D71" s="982"/>
      <c r="E71" s="982"/>
      <c r="F71" s="982"/>
      <c r="G71" s="982"/>
      <c r="H71" s="982"/>
      <c r="I71" s="982"/>
      <c r="J71" s="982"/>
      <c r="K71" s="982"/>
      <c r="L71" s="983"/>
      <c r="M71" s="984"/>
      <c r="N71" s="985"/>
      <c r="O71" s="985"/>
      <c r="P71" s="986"/>
      <c r="Q71" s="1180"/>
      <c r="R71" s="1181"/>
      <c r="S71" s="1181"/>
      <c r="T71" s="1182"/>
      <c r="U71" s="976"/>
      <c r="V71" s="977"/>
      <c r="W71" s="977"/>
      <c r="X71" s="978"/>
      <c r="Y71" s="35"/>
      <c r="Z71" s="35"/>
      <c r="AA71" s="35"/>
      <c r="AB71" s="35"/>
      <c r="AC71" s="35"/>
      <c r="AD71" s="35"/>
      <c r="AE71" s="35"/>
      <c r="AF71" s="48"/>
    </row>
    <row r="72" spans="1:32" x14ac:dyDescent="0.2">
      <c r="A72" s="979">
        <v>16</v>
      </c>
      <c r="B72" s="980"/>
      <c r="C72" s="981"/>
      <c r="D72" s="982"/>
      <c r="E72" s="982"/>
      <c r="F72" s="982"/>
      <c r="G72" s="982"/>
      <c r="H72" s="982"/>
      <c r="I72" s="982"/>
      <c r="J72" s="982"/>
      <c r="K72" s="982"/>
      <c r="L72" s="983"/>
      <c r="M72" s="984"/>
      <c r="N72" s="985"/>
      <c r="O72" s="985"/>
      <c r="P72" s="986"/>
      <c r="Q72" s="1180"/>
      <c r="R72" s="1181"/>
      <c r="S72" s="1181"/>
      <c r="T72" s="1182"/>
      <c r="U72" s="976"/>
      <c r="V72" s="977"/>
      <c r="W72" s="977"/>
      <c r="X72" s="978"/>
      <c r="Y72" s="35"/>
      <c r="Z72" s="35"/>
      <c r="AA72" s="35"/>
      <c r="AB72" s="35"/>
      <c r="AC72" s="35"/>
      <c r="AD72" s="35"/>
      <c r="AE72" s="35"/>
      <c r="AF72" s="48"/>
    </row>
    <row r="73" spans="1:32" ht="12.4" customHeight="1" thickBot="1" x14ac:dyDescent="0.25">
      <c r="A73" s="990"/>
      <c r="B73" s="991"/>
      <c r="C73" s="991"/>
      <c r="D73" s="991"/>
      <c r="E73" s="991"/>
      <c r="F73" s="991"/>
      <c r="G73" s="991"/>
      <c r="H73" s="991"/>
      <c r="I73" s="991"/>
      <c r="J73" s="991"/>
      <c r="K73" s="991"/>
      <c r="L73" s="991"/>
      <c r="M73" s="991"/>
      <c r="N73" s="991"/>
      <c r="O73" s="991"/>
      <c r="P73" s="991"/>
      <c r="Q73" s="991"/>
      <c r="R73" s="991"/>
      <c r="S73" s="991"/>
      <c r="T73" s="991"/>
      <c r="U73" s="991"/>
      <c r="V73" s="991"/>
      <c r="W73" s="991"/>
      <c r="X73" s="991"/>
      <c r="Y73" s="992"/>
      <c r="Z73" s="993" t="s">
        <v>228</v>
      </c>
      <c r="AA73" s="993"/>
      <c r="AB73" s="993"/>
      <c r="AC73" s="994">
        <f>SUM(U65:X72)</f>
        <v>0</v>
      </c>
      <c r="AD73" s="994"/>
      <c r="AE73" s="994"/>
      <c r="AF73" s="995"/>
    </row>
    <row r="74" spans="1:32" ht="9.75" customHeight="1" thickBot="1" x14ac:dyDescent="0.25">
      <c r="A74" s="1263"/>
      <c r="B74" s="1264"/>
      <c r="C74" s="1264"/>
      <c r="D74" s="1264"/>
      <c r="E74" s="1264"/>
      <c r="F74" s="1264"/>
      <c r="G74" s="1264"/>
      <c r="H74" s="1264"/>
      <c r="I74" s="1264"/>
      <c r="J74" s="1264"/>
      <c r="K74" s="1264"/>
      <c r="L74" s="1264"/>
      <c r="M74" s="1264"/>
      <c r="N74" s="1264"/>
      <c r="O74" s="1264"/>
      <c r="P74" s="1264"/>
      <c r="Q74" s="1264"/>
      <c r="R74" s="1264"/>
      <c r="S74" s="1264"/>
      <c r="T74" s="1264"/>
      <c r="U74" s="1264"/>
      <c r="V74" s="1264"/>
      <c r="W74" s="1264"/>
      <c r="X74" s="1264"/>
      <c r="Y74" s="1264"/>
      <c r="Z74" s="1264"/>
      <c r="AA74" s="1264"/>
      <c r="AB74" s="1264"/>
      <c r="AC74" s="1264"/>
      <c r="AD74" s="1264"/>
      <c r="AE74" s="1264"/>
      <c r="AF74" s="1265"/>
    </row>
    <row r="75" spans="1:32" s="24" customFormat="1" ht="10.15" customHeight="1" x14ac:dyDescent="0.15">
      <c r="A75" s="288" t="s">
        <v>329</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10"/>
      <c r="AA75" s="210"/>
      <c r="AB75" s="210"/>
      <c r="AC75" s="209"/>
      <c r="AD75" s="209"/>
      <c r="AE75" s="209"/>
      <c r="AF75" s="211"/>
    </row>
    <row r="76" spans="1:32" s="120" customFormat="1" ht="51" customHeight="1" x14ac:dyDescent="0.15">
      <c r="A76" s="1225" t="s">
        <v>232</v>
      </c>
      <c r="B76" s="1169"/>
      <c r="C76" s="1226" t="s">
        <v>233</v>
      </c>
      <c r="D76" s="1168"/>
      <c r="E76" s="1168"/>
      <c r="F76" s="1168"/>
      <c r="G76" s="1168"/>
      <c r="H76" s="1168"/>
      <c r="I76" s="1168"/>
      <c r="J76" s="1168"/>
      <c r="K76" s="1168"/>
      <c r="L76" s="1169"/>
      <c r="M76" s="1219" t="s">
        <v>251</v>
      </c>
      <c r="N76" s="1220"/>
      <c r="O76" s="1220"/>
      <c r="P76" s="1221"/>
      <c r="Q76" s="1219" t="s">
        <v>253</v>
      </c>
      <c r="R76" s="1220"/>
      <c r="S76" s="1220"/>
      <c r="T76" s="1221"/>
      <c r="U76" s="762" t="s">
        <v>316</v>
      </c>
      <c r="V76" s="1223"/>
      <c r="W76" s="1223"/>
      <c r="X76" s="1224"/>
      <c r="Y76" s="1231" t="s">
        <v>315</v>
      </c>
      <c r="Z76" s="1232"/>
      <c r="AA76" s="1232"/>
      <c r="AB76" s="1233"/>
      <c r="AC76" s="1175" t="s">
        <v>236</v>
      </c>
      <c r="AD76" s="1229"/>
      <c r="AE76" s="1229"/>
      <c r="AF76" s="1230"/>
    </row>
    <row r="77" spans="1:32" x14ac:dyDescent="0.2">
      <c r="A77" s="1227">
        <v>17</v>
      </c>
      <c r="B77" s="1228"/>
      <c r="C77" s="981"/>
      <c r="D77" s="982"/>
      <c r="E77" s="982"/>
      <c r="F77" s="982"/>
      <c r="G77" s="982"/>
      <c r="H77" s="982"/>
      <c r="I77" s="982"/>
      <c r="J77" s="982"/>
      <c r="K77" s="982"/>
      <c r="L77" s="983"/>
      <c r="M77" s="987"/>
      <c r="N77" s="988"/>
      <c r="O77" s="988"/>
      <c r="P77" s="989"/>
      <c r="Q77" s="1177"/>
      <c r="R77" s="1178"/>
      <c r="S77" s="1178"/>
      <c r="T77" s="1179"/>
      <c r="U77" s="1177"/>
      <c r="V77" s="1178"/>
      <c r="W77" s="1178"/>
      <c r="X77" s="1179"/>
      <c r="Y77" s="1071"/>
      <c r="Z77" s="1072"/>
      <c r="AA77" s="1072"/>
      <c r="AB77" s="1073"/>
      <c r="AC77" s="1148">
        <f t="shared" ref="AC77:AC84" si="1">Q77</f>
        <v>0</v>
      </c>
      <c r="AD77" s="1149"/>
      <c r="AE77" s="1149"/>
      <c r="AF77" s="1150"/>
    </row>
    <row r="78" spans="1:32" x14ac:dyDescent="0.2">
      <c r="A78" s="1227">
        <v>18</v>
      </c>
      <c r="B78" s="1228"/>
      <c r="C78" s="981"/>
      <c r="D78" s="982"/>
      <c r="E78" s="982"/>
      <c r="F78" s="982"/>
      <c r="G78" s="982"/>
      <c r="H78" s="982"/>
      <c r="I78" s="982"/>
      <c r="J78" s="982"/>
      <c r="K78" s="982"/>
      <c r="L78" s="983"/>
      <c r="M78" s="987"/>
      <c r="N78" s="988"/>
      <c r="O78" s="988"/>
      <c r="P78" s="989"/>
      <c r="Q78" s="1177"/>
      <c r="R78" s="1178"/>
      <c r="S78" s="1178"/>
      <c r="T78" s="1179"/>
      <c r="U78" s="1177"/>
      <c r="V78" s="1178"/>
      <c r="W78" s="1178"/>
      <c r="X78" s="1179"/>
      <c r="Y78" s="1071"/>
      <c r="Z78" s="1072"/>
      <c r="AA78" s="1072"/>
      <c r="AB78" s="1073"/>
      <c r="AC78" s="1148">
        <f t="shared" si="1"/>
        <v>0</v>
      </c>
      <c r="AD78" s="1149"/>
      <c r="AE78" s="1149"/>
      <c r="AF78" s="1150"/>
    </row>
    <row r="79" spans="1:32" x14ac:dyDescent="0.2">
      <c r="A79" s="1227">
        <v>19</v>
      </c>
      <c r="B79" s="1228"/>
      <c r="C79" s="981"/>
      <c r="D79" s="982"/>
      <c r="E79" s="982"/>
      <c r="F79" s="982"/>
      <c r="G79" s="982"/>
      <c r="H79" s="982"/>
      <c r="I79" s="982"/>
      <c r="J79" s="982"/>
      <c r="K79" s="982"/>
      <c r="L79" s="983"/>
      <c r="M79" s="987"/>
      <c r="N79" s="988"/>
      <c r="O79" s="988"/>
      <c r="P79" s="989"/>
      <c r="Q79" s="1177"/>
      <c r="R79" s="1178"/>
      <c r="S79" s="1178"/>
      <c r="T79" s="1179"/>
      <c r="U79" s="1177"/>
      <c r="V79" s="1178"/>
      <c r="W79" s="1178"/>
      <c r="X79" s="1179"/>
      <c r="Y79" s="1071"/>
      <c r="Z79" s="1072"/>
      <c r="AA79" s="1072"/>
      <c r="AB79" s="1073"/>
      <c r="AC79" s="1148">
        <f t="shared" si="1"/>
        <v>0</v>
      </c>
      <c r="AD79" s="1149"/>
      <c r="AE79" s="1149"/>
      <c r="AF79" s="1150"/>
    </row>
    <row r="80" spans="1:32" x14ac:dyDescent="0.2">
      <c r="A80" s="1227">
        <v>20</v>
      </c>
      <c r="B80" s="1228"/>
      <c r="C80" s="981"/>
      <c r="D80" s="982"/>
      <c r="E80" s="982"/>
      <c r="F80" s="982"/>
      <c r="G80" s="982"/>
      <c r="H80" s="982"/>
      <c r="I80" s="982"/>
      <c r="J80" s="982"/>
      <c r="K80" s="982"/>
      <c r="L80" s="983"/>
      <c r="M80" s="987"/>
      <c r="N80" s="988"/>
      <c r="O80" s="988"/>
      <c r="P80" s="989"/>
      <c r="Q80" s="1177"/>
      <c r="R80" s="1178"/>
      <c r="S80" s="1178"/>
      <c r="T80" s="1179"/>
      <c r="U80" s="1177"/>
      <c r="V80" s="1178"/>
      <c r="W80" s="1178"/>
      <c r="X80" s="1179"/>
      <c r="Y80" s="1071"/>
      <c r="Z80" s="1072"/>
      <c r="AA80" s="1072"/>
      <c r="AB80" s="1073"/>
      <c r="AC80" s="1148">
        <f t="shared" si="1"/>
        <v>0</v>
      </c>
      <c r="AD80" s="1149"/>
      <c r="AE80" s="1149"/>
      <c r="AF80" s="1150"/>
    </row>
    <row r="81" spans="1:32" x14ac:dyDescent="0.2">
      <c r="A81" s="1227">
        <v>21</v>
      </c>
      <c r="B81" s="1228"/>
      <c r="C81" s="981"/>
      <c r="D81" s="982"/>
      <c r="E81" s="982"/>
      <c r="F81" s="982"/>
      <c r="G81" s="982"/>
      <c r="H81" s="982"/>
      <c r="I81" s="982"/>
      <c r="J81" s="982"/>
      <c r="K81" s="982"/>
      <c r="L81" s="983"/>
      <c r="M81" s="987"/>
      <c r="N81" s="988"/>
      <c r="O81" s="988"/>
      <c r="P81" s="989"/>
      <c r="Q81" s="1177"/>
      <c r="R81" s="1178"/>
      <c r="S81" s="1178"/>
      <c r="T81" s="1179"/>
      <c r="U81" s="1177"/>
      <c r="V81" s="1178"/>
      <c r="W81" s="1178"/>
      <c r="X81" s="1179"/>
      <c r="Y81" s="1071"/>
      <c r="Z81" s="1072"/>
      <c r="AA81" s="1072"/>
      <c r="AB81" s="1073"/>
      <c r="AC81" s="1148">
        <f t="shared" si="1"/>
        <v>0</v>
      </c>
      <c r="AD81" s="1149"/>
      <c r="AE81" s="1149"/>
      <c r="AF81" s="1150"/>
    </row>
    <row r="82" spans="1:32" x14ac:dyDescent="0.2">
      <c r="A82" s="1227">
        <v>22</v>
      </c>
      <c r="B82" s="1228"/>
      <c r="C82" s="981"/>
      <c r="D82" s="982"/>
      <c r="E82" s="982"/>
      <c r="F82" s="982"/>
      <c r="G82" s="982"/>
      <c r="H82" s="982"/>
      <c r="I82" s="982"/>
      <c r="J82" s="982"/>
      <c r="K82" s="982"/>
      <c r="L82" s="983"/>
      <c r="M82" s="987"/>
      <c r="N82" s="988"/>
      <c r="O82" s="988"/>
      <c r="P82" s="989"/>
      <c r="Q82" s="1177"/>
      <c r="R82" s="1178"/>
      <c r="S82" s="1178"/>
      <c r="T82" s="1179"/>
      <c r="U82" s="1177"/>
      <c r="V82" s="1178"/>
      <c r="W82" s="1178"/>
      <c r="X82" s="1179"/>
      <c r="Y82" s="1071"/>
      <c r="Z82" s="1072"/>
      <c r="AA82" s="1072"/>
      <c r="AB82" s="1073"/>
      <c r="AC82" s="1148">
        <f t="shared" si="1"/>
        <v>0</v>
      </c>
      <c r="AD82" s="1149"/>
      <c r="AE82" s="1149"/>
      <c r="AF82" s="1150"/>
    </row>
    <row r="83" spans="1:32" x14ac:dyDescent="0.2">
      <c r="A83" s="1227">
        <v>23</v>
      </c>
      <c r="B83" s="1228"/>
      <c r="C83" s="981"/>
      <c r="D83" s="982"/>
      <c r="E83" s="982"/>
      <c r="F83" s="982"/>
      <c r="G83" s="982"/>
      <c r="H83" s="982"/>
      <c r="I83" s="982"/>
      <c r="J83" s="982"/>
      <c r="K83" s="982"/>
      <c r="L83" s="983"/>
      <c r="M83" s="987"/>
      <c r="N83" s="988"/>
      <c r="O83" s="988"/>
      <c r="P83" s="989"/>
      <c r="Q83" s="1177"/>
      <c r="R83" s="1178"/>
      <c r="S83" s="1178"/>
      <c r="T83" s="1179"/>
      <c r="U83" s="1177"/>
      <c r="V83" s="1178"/>
      <c r="W83" s="1178"/>
      <c r="X83" s="1179"/>
      <c r="Y83" s="1071"/>
      <c r="Z83" s="1072"/>
      <c r="AA83" s="1072"/>
      <c r="AB83" s="1073"/>
      <c r="AC83" s="1148">
        <f t="shared" si="1"/>
        <v>0</v>
      </c>
      <c r="AD83" s="1149"/>
      <c r="AE83" s="1149"/>
      <c r="AF83" s="1150"/>
    </row>
    <row r="84" spans="1:32" x14ac:dyDescent="0.2">
      <c r="A84" s="1227">
        <v>24</v>
      </c>
      <c r="B84" s="1228"/>
      <c r="C84" s="981"/>
      <c r="D84" s="982"/>
      <c r="E84" s="982"/>
      <c r="F84" s="982"/>
      <c r="G84" s="982"/>
      <c r="H84" s="982"/>
      <c r="I84" s="982"/>
      <c r="J84" s="982"/>
      <c r="K84" s="982"/>
      <c r="L84" s="983"/>
      <c r="M84" s="987"/>
      <c r="N84" s="988"/>
      <c r="O84" s="988"/>
      <c r="P84" s="989"/>
      <c r="Q84" s="1177"/>
      <c r="R84" s="1178"/>
      <c r="S84" s="1178"/>
      <c r="T84" s="1179"/>
      <c r="U84" s="1177"/>
      <c r="V84" s="1178"/>
      <c r="W84" s="1178"/>
      <c r="X84" s="1179"/>
      <c r="Y84" s="1071"/>
      <c r="Z84" s="1072"/>
      <c r="AA84" s="1072"/>
      <c r="AB84" s="1073"/>
      <c r="AC84" s="1148">
        <f t="shared" si="1"/>
        <v>0</v>
      </c>
      <c r="AD84" s="1149"/>
      <c r="AE84" s="1149"/>
      <c r="AF84" s="1150"/>
    </row>
    <row r="85" spans="1:32" ht="12.4" customHeight="1" x14ac:dyDescent="0.2">
      <c r="A85" s="1225"/>
      <c r="B85" s="1168"/>
      <c r="C85" s="1168"/>
      <c r="D85" s="1168"/>
      <c r="E85" s="1168"/>
      <c r="F85" s="1168"/>
      <c r="G85" s="1168"/>
      <c r="H85" s="1168"/>
      <c r="I85" s="1168"/>
      <c r="J85" s="1168"/>
      <c r="K85" s="1168"/>
      <c r="L85" s="1168"/>
      <c r="M85" s="1168"/>
      <c r="N85" s="1168"/>
      <c r="O85" s="1168"/>
      <c r="P85" s="1168"/>
      <c r="Q85" s="1168"/>
      <c r="R85" s="1168"/>
      <c r="S85" s="1168"/>
      <c r="T85" s="1168"/>
      <c r="U85" s="1168"/>
      <c r="V85" s="1168"/>
      <c r="W85" s="1168"/>
      <c r="X85" s="1168"/>
      <c r="Y85" s="1169"/>
      <c r="Z85" s="1235" t="s">
        <v>228</v>
      </c>
      <c r="AA85" s="1235"/>
      <c r="AB85" s="1235"/>
      <c r="AC85" s="974">
        <f>SUM(AC77:AF84)</f>
        <v>0</v>
      </c>
      <c r="AD85" s="974"/>
      <c r="AE85" s="974"/>
      <c r="AF85" s="975"/>
    </row>
    <row r="86" spans="1:32" ht="5.0999999999999996" customHeight="1" x14ac:dyDescent="0.2">
      <c r="A86" s="177"/>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178"/>
    </row>
    <row r="87" spans="1:32" s="24" customFormat="1" ht="9" customHeight="1" x14ac:dyDescent="0.15">
      <c r="A87" s="160" t="s">
        <v>327</v>
      </c>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3"/>
      <c r="AA87" s="213"/>
      <c r="AB87" s="213"/>
      <c r="AC87" s="212"/>
      <c r="AD87" s="212"/>
      <c r="AE87" s="212"/>
      <c r="AF87" s="214"/>
    </row>
    <row r="88" spans="1:32" ht="56.25" customHeight="1" x14ac:dyDescent="0.2">
      <c r="A88" s="1234" t="s">
        <v>232</v>
      </c>
      <c r="B88" s="1235"/>
      <c r="C88" s="1235" t="s">
        <v>233</v>
      </c>
      <c r="D88" s="1235"/>
      <c r="E88" s="1235"/>
      <c r="F88" s="1235"/>
      <c r="G88" s="1235"/>
      <c r="H88" s="1235"/>
      <c r="I88" s="1235"/>
      <c r="J88" s="1235"/>
      <c r="K88" s="1235"/>
      <c r="L88" s="1235"/>
      <c r="M88" s="1175" t="s">
        <v>237</v>
      </c>
      <c r="N88" s="1229"/>
      <c r="O88" s="1229"/>
      <c r="P88" s="1229"/>
      <c r="Q88" s="1242"/>
      <c r="R88" s="1175" t="s">
        <v>124</v>
      </c>
      <c r="S88" s="1229"/>
      <c r="T88" s="1242"/>
      <c r="U88" s="1236" t="s">
        <v>125</v>
      </c>
      <c r="V88" s="1237"/>
      <c r="W88" s="1237"/>
      <c r="X88" s="1237"/>
      <c r="Y88" s="1238"/>
      <c r="Z88" s="1239" t="s">
        <v>317</v>
      </c>
      <c r="AA88" s="1240"/>
      <c r="AB88" s="1241"/>
      <c r="AC88" s="1175" t="s">
        <v>236</v>
      </c>
      <c r="AD88" s="677"/>
      <c r="AE88" s="677"/>
      <c r="AF88" s="1176"/>
    </row>
    <row r="89" spans="1:32" x14ac:dyDescent="0.2">
      <c r="A89" s="1243">
        <v>25</v>
      </c>
      <c r="B89" s="1244"/>
      <c r="C89" s="966"/>
      <c r="D89" s="966"/>
      <c r="E89" s="966"/>
      <c r="F89" s="966"/>
      <c r="G89" s="966"/>
      <c r="H89" s="966"/>
      <c r="I89" s="966"/>
      <c r="J89" s="966"/>
      <c r="K89" s="966"/>
      <c r="L89" s="966"/>
      <c r="M89" s="987"/>
      <c r="N89" s="988"/>
      <c r="O89" s="988"/>
      <c r="P89" s="988"/>
      <c r="Q89" s="989"/>
      <c r="R89" s="976"/>
      <c r="S89" s="977"/>
      <c r="T89" s="978"/>
      <c r="U89" s="1071"/>
      <c r="V89" s="1072"/>
      <c r="W89" s="1072"/>
      <c r="X89" s="1072"/>
      <c r="Y89" s="1073"/>
      <c r="Z89" s="1071"/>
      <c r="AA89" s="1072"/>
      <c r="AB89" s="1073"/>
      <c r="AC89" s="1148">
        <f>R89</f>
        <v>0</v>
      </c>
      <c r="AD89" s="1149"/>
      <c r="AE89" s="1149"/>
      <c r="AF89" s="1150"/>
    </row>
    <row r="90" spans="1:32" x14ac:dyDescent="0.2">
      <c r="A90" s="1243">
        <v>26</v>
      </c>
      <c r="B90" s="1244"/>
      <c r="C90" s="966"/>
      <c r="D90" s="966"/>
      <c r="E90" s="966"/>
      <c r="F90" s="966"/>
      <c r="G90" s="966"/>
      <c r="H90" s="966"/>
      <c r="I90" s="966"/>
      <c r="J90" s="966"/>
      <c r="K90" s="966"/>
      <c r="L90" s="981"/>
      <c r="M90" s="987"/>
      <c r="N90" s="988"/>
      <c r="O90" s="988"/>
      <c r="P90" s="988"/>
      <c r="Q90" s="989"/>
      <c r="R90" s="976"/>
      <c r="S90" s="977"/>
      <c r="T90" s="978"/>
      <c r="U90" s="1072"/>
      <c r="V90" s="1072"/>
      <c r="W90" s="1072"/>
      <c r="X90" s="1072"/>
      <c r="Y90" s="1073"/>
      <c r="Z90" s="1071"/>
      <c r="AA90" s="1072"/>
      <c r="AB90" s="1073"/>
      <c r="AC90" s="1148">
        <f>R90</f>
        <v>0</v>
      </c>
      <c r="AD90" s="1149"/>
      <c r="AE90" s="1149"/>
      <c r="AF90" s="1150"/>
    </row>
    <row r="91" spans="1:32" x14ac:dyDescent="0.2">
      <c r="A91" s="1243">
        <v>27</v>
      </c>
      <c r="B91" s="1244"/>
      <c r="C91" s="966"/>
      <c r="D91" s="966"/>
      <c r="E91" s="966"/>
      <c r="F91" s="966"/>
      <c r="G91" s="966"/>
      <c r="H91" s="966"/>
      <c r="I91" s="966"/>
      <c r="J91" s="966"/>
      <c r="K91" s="966"/>
      <c r="L91" s="981"/>
      <c r="M91" s="987"/>
      <c r="N91" s="988"/>
      <c r="O91" s="988"/>
      <c r="P91" s="988"/>
      <c r="Q91" s="989"/>
      <c r="R91" s="976"/>
      <c r="S91" s="977"/>
      <c r="T91" s="978"/>
      <c r="U91" s="1072"/>
      <c r="V91" s="1072"/>
      <c r="W91" s="1072"/>
      <c r="X91" s="1072"/>
      <c r="Y91" s="1073"/>
      <c r="Z91" s="1071"/>
      <c r="AA91" s="1072"/>
      <c r="AB91" s="1073"/>
      <c r="AC91" s="1148">
        <f t="shared" ref="AC91:AC96" si="2">R91</f>
        <v>0</v>
      </c>
      <c r="AD91" s="1149"/>
      <c r="AE91" s="1149"/>
      <c r="AF91" s="1150"/>
    </row>
    <row r="92" spans="1:32" x14ac:dyDescent="0.2">
      <c r="A92" s="1243">
        <v>28</v>
      </c>
      <c r="B92" s="1244"/>
      <c r="C92" s="966"/>
      <c r="D92" s="966"/>
      <c r="E92" s="966"/>
      <c r="F92" s="966"/>
      <c r="G92" s="966"/>
      <c r="H92" s="966"/>
      <c r="I92" s="966"/>
      <c r="J92" s="966"/>
      <c r="K92" s="966"/>
      <c r="L92" s="981"/>
      <c r="M92" s="987"/>
      <c r="N92" s="988"/>
      <c r="O92" s="988"/>
      <c r="P92" s="988"/>
      <c r="Q92" s="989"/>
      <c r="R92" s="976"/>
      <c r="S92" s="977"/>
      <c r="T92" s="978"/>
      <c r="U92" s="1072"/>
      <c r="V92" s="1072"/>
      <c r="W92" s="1072"/>
      <c r="X92" s="1072"/>
      <c r="Y92" s="1073"/>
      <c r="Z92" s="1071"/>
      <c r="AA92" s="1072"/>
      <c r="AB92" s="1073"/>
      <c r="AC92" s="1148">
        <f t="shared" si="2"/>
        <v>0</v>
      </c>
      <c r="AD92" s="1149"/>
      <c r="AE92" s="1149"/>
      <c r="AF92" s="1150"/>
    </row>
    <row r="93" spans="1:32" x14ac:dyDescent="0.2">
      <c r="A93" s="1243">
        <v>29</v>
      </c>
      <c r="B93" s="1244"/>
      <c r="C93" s="966"/>
      <c r="D93" s="966"/>
      <c r="E93" s="966"/>
      <c r="F93" s="966"/>
      <c r="G93" s="966"/>
      <c r="H93" s="966"/>
      <c r="I93" s="966"/>
      <c r="J93" s="966"/>
      <c r="K93" s="966"/>
      <c r="L93" s="981"/>
      <c r="M93" s="987"/>
      <c r="N93" s="988"/>
      <c r="O93" s="988"/>
      <c r="P93" s="988"/>
      <c r="Q93" s="989"/>
      <c r="R93" s="976"/>
      <c r="S93" s="977"/>
      <c r="T93" s="978"/>
      <c r="U93" s="1072"/>
      <c r="V93" s="1072"/>
      <c r="W93" s="1072"/>
      <c r="X93" s="1072"/>
      <c r="Y93" s="1073"/>
      <c r="Z93" s="1071"/>
      <c r="AA93" s="1072"/>
      <c r="AB93" s="1073"/>
      <c r="AC93" s="1148">
        <f t="shared" si="2"/>
        <v>0</v>
      </c>
      <c r="AD93" s="1149"/>
      <c r="AE93" s="1149"/>
      <c r="AF93" s="1150"/>
    </row>
    <row r="94" spans="1:32" x14ac:dyDescent="0.2">
      <c r="A94" s="1243">
        <v>30</v>
      </c>
      <c r="B94" s="1244"/>
      <c r="C94" s="966"/>
      <c r="D94" s="966"/>
      <c r="E94" s="966"/>
      <c r="F94" s="966"/>
      <c r="G94" s="966"/>
      <c r="H94" s="966"/>
      <c r="I94" s="966"/>
      <c r="J94" s="966"/>
      <c r="K94" s="966"/>
      <c r="L94" s="981"/>
      <c r="M94" s="987"/>
      <c r="N94" s="988"/>
      <c r="O94" s="988"/>
      <c r="P94" s="988"/>
      <c r="Q94" s="989"/>
      <c r="R94" s="976"/>
      <c r="S94" s="977"/>
      <c r="T94" s="978"/>
      <c r="U94" s="1072"/>
      <c r="V94" s="1072"/>
      <c r="W94" s="1072"/>
      <c r="X94" s="1072"/>
      <c r="Y94" s="1073"/>
      <c r="Z94" s="1071"/>
      <c r="AA94" s="1072"/>
      <c r="AB94" s="1073"/>
      <c r="AC94" s="1148">
        <f t="shared" si="2"/>
        <v>0</v>
      </c>
      <c r="AD94" s="1149"/>
      <c r="AE94" s="1149"/>
      <c r="AF94" s="1150"/>
    </row>
    <row r="95" spans="1:32" x14ac:dyDescent="0.2">
      <c r="A95" s="1243">
        <v>31</v>
      </c>
      <c r="B95" s="1244"/>
      <c r="C95" s="966"/>
      <c r="D95" s="966"/>
      <c r="E95" s="966"/>
      <c r="F95" s="966"/>
      <c r="G95" s="966"/>
      <c r="H95" s="966"/>
      <c r="I95" s="966"/>
      <c r="J95" s="966"/>
      <c r="K95" s="966"/>
      <c r="L95" s="981"/>
      <c r="M95" s="987"/>
      <c r="N95" s="988"/>
      <c r="O95" s="988"/>
      <c r="P95" s="988"/>
      <c r="Q95" s="989"/>
      <c r="R95" s="976"/>
      <c r="S95" s="977"/>
      <c r="T95" s="978"/>
      <c r="U95" s="1072"/>
      <c r="V95" s="1072"/>
      <c r="W95" s="1072"/>
      <c r="X95" s="1072"/>
      <c r="Y95" s="1073"/>
      <c r="Z95" s="1071"/>
      <c r="AA95" s="1072"/>
      <c r="AB95" s="1073"/>
      <c r="AC95" s="1148">
        <f t="shared" si="2"/>
        <v>0</v>
      </c>
      <c r="AD95" s="1149"/>
      <c r="AE95" s="1149"/>
      <c r="AF95" s="1150"/>
    </row>
    <row r="96" spans="1:32" x14ac:dyDescent="0.2">
      <c r="A96" s="1243">
        <v>32</v>
      </c>
      <c r="B96" s="1244"/>
      <c r="C96" s="966"/>
      <c r="D96" s="966"/>
      <c r="E96" s="966"/>
      <c r="F96" s="966"/>
      <c r="G96" s="966"/>
      <c r="H96" s="966"/>
      <c r="I96" s="966"/>
      <c r="J96" s="966"/>
      <c r="K96" s="966"/>
      <c r="L96" s="981"/>
      <c r="M96" s="987"/>
      <c r="N96" s="988"/>
      <c r="O96" s="988"/>
      <c r="P96" s="988"/>
      <c r="Q96" s="989"/>
      <c r="R96" s="976"/>
      <c r="S96" s="977"/>
      <c r="T96" s="978"/>
      <c r="U96" s="1072"/>
      <c r="V96" s="1072"/>
      <c r="W96" s="1072"/>
      <c r="X96" s="1072"/>
      <c r="Y96" s="1073"/>
      <c r="Z96" s="1071"/>
      <c r="AA96" s="1072"/>
      <c r="AB96" s="1073"/>
      <c r="AC96" s="1148">
        <f t="shared" si="2"/>
        <v>0</v>
      </c>
      <c r="AD96" s="1149"/>
      <c r="AE96" s="1149"/>
      <c r="AF96" s="1150"/>
    </row>
    <row r="97" spans="1:47" ht="12.4" customHeight="1" x14ac:dyDescent="0.2">
      <c r="A97" s="1225"/>
      <c r="B97" s="1168"/>
      <c r="C97" s="1168"/>
      <c r="D97" s="1168"/>
      <c r="E97" s="1168"/>
      <c r="F97" s="1168"/>
      <c r="G97" s="1168"/>
      <c r="H97" s="1168"/>
      <c r="I97" s="1168"/>
      <c r="J97" s="1168"/>
      <c r="K97" s="1168"/>
      <c r="L97" s="1168"/>
      <c r="M97" s="1168"/>
      <c r="N97" s="1168"/>
      <c r="O97" s="1168"/>
      <c r="P97" s="1168"/>
      <c r="Q97" s="1168"/>
      <c r="R97" s="1168"/>
      <c r="S97" s="1168"/>
      <c r="T97" s="1168"/>
      <c r="U97" s="1168"/>
      <c r="V97" s="1168"/>
      <c r="W97" s="1168"/>
      <c r="X97" s="1168"/>
      <c r="Y97" s="1169"/>
      <c r="Z97" s="1226" t="s">
        <v>228</v>
      </c>
      <c r="AA97" s="1168"/>
      <c r="AB97" s="1169"/>
      <c r="AC97" s="1248">
        <f>SUM(AC89:AF96)</f>
        <v>0</v>
      </c>
      <c r="AD97" s="1248"/>
      <c r="AE97" s="1248"/>
      <c r="AF97" s="1249"/>
    </row>
    <row r="98" spans="1:47" s="24" customFormat="1" ht="9" customHeight="1" x14ac:dyDescent="0.15">
      <c r="A98" s="790" t="s">
        <v>328</v>
      </c>
      <c r="B98" s="698"/>
      <c r="C98" s="698"/>
      <c r="D98" s="698"/>
      <c r="E98" s="698"/>
      <c r="F98" s="698"/>
      <c r="G98" s="698"/>
      <c r="H98" s="698"/>
      <c r="I98" s="698"/>
      <c r="J98" s="698"/>
      <c r="K98" s="698"/>
      <c r="L98" s="698"/>
      <c r="M98" s="698"/>
      <c r="N98" s="698"/>
      <c r="O98" s="698"/>
      <c r="P98" s="698"/>
      <c r="Q98" s="698"/>
      <c r="R98" s="698"/>
      <c r="S98" s="698"/>
      <c r="T98" s="698"/>
      <c r="U98" s="698"/>
      <c r="V98" s="698"/>
      <c r="W98" s="698"/>
      <c r="X98" s="698"/>
      <c r="Y98" s="698"/>
      <c r="Z98" s="698"/>
      <c r="AA98" s="698"/>
      <c r="AB98" s="698"/>
      <c r="AC98" s="698"/>
      <c r="AD98" s="698"/>
      <c r="AE98" s="698"/>
      <c r="AF98" s="847"/>
    </row>
    <row r="99" spans="1:47" ht="12.75" customHeight="1" x14ac:dyDescent="0.2">
      <c r="A99" s="1030" t="str">
        <f>IF(Q1="Auslandsdienstreise","Bitte geben Sie für die Berechnung des Tagegeldes die Uhrzeiten der Grenzübertritte (bzw. Landezeitpunkte Flug) an.","")</f>
        <v/>
      </c>
      <c r="B99" s="1031"/>
      <c r="C99" s="1031"/>
      <c r="D99" s="1031"/>
      <c r="E99" s="1031"/>
      <c r="F99" s="1031"/>
      <c r="G99" s="1031"/>
      <c r="H99" s="1031"/>
      <c r="I99" s="1031"/>
      <c r="J99" s="1031"/>
      <c r="K99" s="1031"/>
      <c r="L99" s="1031"/>
      <c r="M99" s="1031"/>
      <c r="N99" s="1031"/>
      <c r="O99" s="1031"/>
      <c r="P99" s="1031"/>
      <c r="Q99" s="1031"/>
      <c r="R99" s="1031"/>
      <c r="S99" s="1031"/>
      <c r="T99" s="1031"/>
      <c r="U99" s="1031"/>
      <c r="V99" s="1031"/>
      <c r="W99" s="1031"/>
      <c r="X99" s="1031"/>
      <c r="Y99" s="1031"/>
      <c r="Z99" s="1031"/>
      <c r="AA99" s="1031"/>
      <c r="AB99" s="1031"/>
      <c r="AC99" s="1031"/>
      <c r="AD99" s="1031"/>
      <c r="AE99" s="1031"/>
      <c r="AF99" s="1032"/>
    </row>
    <row r="100" spans="1:47" ht="12.75" customHeight="1" x14ac:dyDescent="0.2">
      <c r="A100" s="1033"/>
      <c r="B100" s="1034"/>
      <c r="C100" s="1034"/>
      <c r="D100" s="1034"/>
      <c r="E100" s="1034"/>
      <c r="F100" s="1034"/>
      <c r="G100" s="1034"/>
      <c r="H100" s="1034"/>
      <c r="I100" s="1034"/>
      <c r="J100" s="1034"/>
      <c r="K100" s="1034"/>
      <c r="L100" s="1034"/>
      <c r="M100" s="1034"/>
      <c r="N100" s="1034"/>
      <c r="O100" s="1034"/>
      <c r="P100" s="1034"/>
      <c r="Q100" s="1034"/>
      <c r="R100" s="1034"/>
      <c r="S100" s="1034"/>
      <c r="T100" s="1034"/>
      <c r="U100" s="1034"/>
      <c r="V100" s="1034"/>
      <c r="W100" s="1034"/>
      <c r="X100" s="1034"/>
      <c r="Y100" s="1034"/>
      <c r="Z100" s="1034"/>
      <c r="AA100" s="1034"/>
      <c r="AB100" s="1034"/>
      <c r="AC100" s="1034"/>
      <c r="AD100" s="1034"/>
      <c r="AE100" s="1034"/>
      <c r="AF100" s="1035"/>
      <c r="AU100" s="55" t="s">
        <v>191</v>
      </c>
    </row>
    <row r="101" spans="1:47" ht="12.75" customHeight="1" x14ac:dyDescent="0.2">
      <c r="A101" s="1033"/>
      <c r="B101" s="1034"/>
      <c r="C101" s="1034"/>
      <c r="D101" s="1034"/>
      <c r="E101" s="1034"/>
      <c r="F101" s="1034"/>
      <c r="G101" s="1034"/>
      <c r="H101" s="1034"/>
      <c r="I101" s="1034"/>
      <c r="J101" s="1034"/>
      <c r="K101" s="1034"/>
      <c r="L101" s="1034"/>
      <c r="M101" s="1034"/>
      <c r="N101" s="1034"/>
      <c r="O101" s="1034"/>
      <c r="P101" s="1034"/>
      <c r="Q101" s="1034"/>
      <c r="R101" s="1034"/>
      <c r="S101" s="1034"/>
      <c r="T101" s="1034"/>
      <c r="U101" s="1034"/>
      <c r="V101" s="1034"/>
      <c r="W101" s="1034"/>
      <c r="X101" s="1034"/>
      <c r="Y101" s="1034"/>
      <c r="Z101" s="1034"/>
      <c r="AA101" s="1034"/>
      <c r="AB101" s="1034"/>
      <c r="AC101" s="1034"/>
      <c r="AD101" s="1034"/>
      <c r="AE101" s="1034"/>
      <c r="AF101" s="1035"/>
    </row>
    <row r="102" spans="1:47" ht="12.75" customHeight="1" x14ac:dyDescent="0.2">
      <c r="A102" s="1033"/>
      <c r="B102" s="1034"/>
      <c r="C102" s="1034"/>
      <c r="D102" s="1034"/>
      <c r="E102" s="1034"/>
      <c r="F102" s="1034"/>
      <c r="G102" s="1034"/>
      <c r="H102" s="1034"/>
      <c r="I102" s="1034"/>
      <c r="J102" s="1034"/>
      <c r="K102" s="1034"/>
      <c r="L102" s="1034"/>
      <c r="M102" s="1034"/>
      <c r="N102" s="1034"/>
      <c r="O102" s="1034"/>
      <c r="P102" s="1034"/>
      <c r="Q102" s="1034"/>
      <c r="R102" s="1034"/>
      <c r="S102" s="1034"/>
      <c r="T102" s="1034"/>
      <c r="U102" s="1034"/>
      <c r="V102" s="1034"/>
      <c r="W102" s="1034"/>
      <c r="X102" s="1034"/>
      <c r="Y102" s="1034"/>
      <c r="Z102" s="1034"/>
      <c r="AA102" s="1034"/>
      <c r="AB102" s="1034"/>
      <c r="AC102" s="1034"/>
      <c r="AD102" s="1034"/>
      <c r="AE102" s="1034"/>
      <c r="AF102" s="1035"/>
    </row>
    <row r="103" spans="1:47" ht="12.75" customHeight="1" x14ac:dyDescent="0.2">
      <c r="A103" s="1033"/>
      <c r="B103" s="1034"/>
      <c r="C103" s="1034"/>
      <c r="D103" s="1034"/>
      <c r="E103" s="1034"/>
      <c r="F103" s="1034"/>
      <c r="G103" s="1034"/>
      <c r="H103" s="1034"/>
      <c r="I103" s="1034"/>
      <c r="J103" s="1034"/>
      <c r="K103" s="1034"/>
      <c r="L103" s="1034"/>
      <c r="M103" s="1034"/>
      <c r="N103" s="1034"/>
      <c r="O103" s="1034"/>
      <c r="P103" s="1034"/>
      <c r="Q103" s="1034"/>
      <c r="R103" s="1034"/>
      <c r="S103" s="1034"/>
      <c r="T103" s="1034"/>
      <c r="U103" s="1034"/>
      <c r="V103" s="1034"/>
      <c r="W103" s="1034"/>
      <c r="X103" s="1034"/>
      <c r="Y103" s="1034"/>
      <c r="Z103" s="1034"/>
      <c r="AA103" s="1034"/>
      <c r="AB103" s="1034"/>
      <c r="AC103" s="1034"/>
      <c r="AD103" s="1034"/>
      <c r="AE103" s="1034"/>
      <c r="AF103" s="1035"/>
    </row>
    <row r="104" spans="1:47" ht="12.75" customHeight="1" x14ac:dyDescent="0.2">
      <c r="A104" s="1033"/>
      <c r="B104" s="1034"/>
      <c r="C104" s="1034"/>
      <c r="D104" s="1034"/>
      <c r="E104" s="1034"/>
      <c r="F104" s="1034"/>
      <c r="G104" s="1034"/>
      <c r="H104" s="1034"/>
      <c r="I104" s="1034"/>
      <c r="J104" s="1034"/>
      <c r="K104" s="1034"/>
      <c r="L104" s="1034"/>
      <c r="M104" s="1034"/>
      <c r="N104" s="1034"/>
      <c r="O104" s="1034"/>
      <c r="P104" s="1034"/>
      <c r="Q104" s="1034"/>
      <c r="R104" s="1034"/>
      <c r="S104" s="1034"/>
      <c r="T104" s="1034"/>
      <c r="U104" s="1034"/>
      <c r="V104" s="1034"/>
      <c r="W104" s="1034"/>
      <c r="X104" s="1034"/>
      <c r="Y104" s="1034"/>
      <c r="Z104" s="1034"/>
      <c r="AA104" s="1034"/>
      <c r="AB104" s="1034"/>
      <c r="AC104" s="1034"/>
      <c r="AD104" s="1034"/>
      <c r="AE104" s="1034"/>
      <c r="AF104" s="1035"/>
    </row>
    <row r="105" spans="1:47" ht="12.75" customHeight="1" x14ac:dyDescent="0.2">
      <c r="A105" s="1033"/>
      <c r="B105" s="1034"/>
      <c r="C105" s="1034"/>
      <c r="D105" s="1034"/>
      <c r="E105" s="1034"/>
      <c r="F105" s="1034"/>
      <c r="G105" s="1034"/>
      <c r="H105" s="1034"/>
      <c r="I105" s="1034"/>
      <c r="J105" s="1034"/>
      <c r="K105" s="1034"/>
      <c r="L105" s="1034"/>
      <c r="M105" s="1034"/>
      <c r="N105" s="1034"/>
      <c r="O105" s="1034"/>
      <c r="P105" s="1034"/>
      <c r="Q105" s="1034"/>
      <c r="R105" s="1034"/>
      <c r="S105" s="1034"/>
      <c r="T105" s="1034"/>
      <c r="U105" s="1034"/>
      <c r="V105" s="1034"/>
      <c r="W105" s="1034"/>
      <c r="X105" s="1034"/>
      <c r="Y105" s="1034"/>
      <c r="Z105" s="1034"/>
      <c r="AA105" s="1034"/>
      <c r="AB105" s="1034"/>
      <c r="AC105" s="1034"/>
      <c r="AD105" s="1034"/>
      <c r="AE105" s="1034"/>
      <c r="AF105" s="1035"/>
    </row>
    <row r="106" spans="1:47" ht="12.75" customHeight="1" x14ac:dyDescent="0.2">
      <c r="A106" s="1245"/>
      <c r="B106" s="1246"/>
      <c r="C106" s="1246"/>
      <c r="D106" s="1246"/>
      <c r="E106" s="1246"/>
      <c r="F106" s="1246"/>
      <c r="G106" s="1246"/>
      <c r="H106" s="1246"/>
      <c r="I106" s="1246"/>
      <c r="J106" s="1246"/>
      <c r="K106" s="1246"/>
      <c r="L106" s="1246"/>
      <c r="M106" s="1246"/>
      <c r="N106" s="1246"/>
      <c r="O106" s="1246"/>
      <c r="P106" s="1246"/>
      <c r="Q106" s="1246"/>
      <c r="R106" s="1246"/>
      <c r="S106" s="1246"/>
      <c r="T106" s="1246"/>
      <c r="U106" s="1246"/>
      <c r="V106" s="1246"/>
      <c r="W106" s="1246"/>
      <c r="X106" s="1246"/>
      <c r="Y106" s="1246"/>
      <c r="Z106" s="1246"/>
      <c r="AA106" s="1246"/>
      <c r="AB106" s="1246"/>
      <c r="AC106" s="1246"/>
      <c r="AD106" s="1246"/>
      <c r="AE106" s="1246"/>
      <c r="AF106" s="1247"/>
    </row>
    <row r="107" spans="1:47" x14ac:dyDescent="0.2">
      <c r="A107" s="161" t="s">
        <v>241</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48"/>
    </row>
    <row r="108" spans="1:47" ht="18" customHeight="1" x14ac:dyDescent="0.2">
      <c r="A108" s="676" t="s">
        <v>238</v>
      </c>
      <c r="B108" s="693"/>
      <c r="C108" s="693"/>
      <c r="D108" s="693"/>
      <c r="E108" s="693"/>
      <c r="F108" s="693"/>
      <c r="G108" s="693"/>
      <c r="H108" s="693"/>
      <c r="I108" s="693"/>
      <c r="J108" s="693"/>
      <c r="K108" s="1250">
        <f>'Dienstreiseantrag mehrtägig'!K57:L57</f>
        <v>0</v>
      </c>
      <c r="L108" s="1251"/>
      <c r="M108" s="1002" t="s">
        <v>239</v>
      </c>
      <c r="N108" s="1003"/>
      <c r="O108" s="1003"/>
      <c r="P108" s="1003"/>
      <c r="Q108" s="1003"/>
      <c r="R108" s="1003"/>
      <c r="S108" s="1003"/>
      <c r="T108" s="1003"/>
      <c r="U108" s="1003"/>
      <c r="V108" s="1003"/>
      <c r="W108" s="1003"/>
      <c r="X108" s="1003"/>
      <c r="Y108" s="279" t="str">
        <f>IF(K108="ja"," *","")</f>
        <v/>
      </c>
      <c r="Z108" s="692" t="s">
        <v>240</v>
      </c>
      <c r="AA108" s="693"/>
      <c r="AB108" s="694"/>
      <c r="AC108" s="1259"/>
      <c r="AD108" s="1260"/>
      <c r="AE108" s="1260"/>
      <c r="AF108" s="1261"/>
    </row>
    <row r="109" spans="1:47" ht="18" customHeight="1" x14ac:dyDescent="0.2">
      <c r="A109" s="676" t="s">
        <v>405</v>
      </c>
      <c r="B109" s="748"/>
      <c r="C109" s="748"/>
      <c r="D109" s="748"/>
      <c r="E109" s="748"/>
      <c r="F109" s="748"/>
      <c r="G109" s="748"/>
      <c r="H109" s="748"/>
      <c r="I109" s="748"/>
      <c r="J109" s="1266"/>
      <c r="K109" s="1250"/>
      <c r="L109" s="1251"/>
      <c r="M109" s="692" t="str">
        <f>IF(K109="ja","Erfassen Sie bitte unter Weitere Reiseerläuterungen Informationen wie z.B. die Abfahrt von der Wohnung bzw. die Ankunft an der Wohnung.","")</f>
        <v/>
      </c>
      <c r="N109" s="693"/>
      <c r="O109" s="693"/>
      <c r="P109" s="693"/>
      <c r="Q109" s="693"/>
      <c r="R109" s="693"/>
      <c r="S109" s="693"/>
      <c r="T109" s="693"/>
      <c r="U109" s="693"/>
      <c r="V109" s="693"/>
      <c r="W109" s="693"/>
      <c r="X109" s="693"/>
      <c r="Y109" s="693"/>
      <c r="Z109" s="693"/>
      <c r="AA109" s="693"/>
      <c r="AB109" s="693"/>
      <c r="AC109" s="693"/>
      <c r="AD109" s="693"/>
      <c r="AE109" s="693"/>
      <c r="AF109" s="1267"/>
    </row>
    <row r="110" spans="1:47" s="24" customFormat="1" ht="24.75" customHeight="1" x14ac:dyDescent="0.15">
      <c r="A110" s="942" t="s">
        <v>242</v>
      </c>
      <c r="B110" s="735"/>
      <c r="C110" s="735"/>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735"/>
      <c r="AA110" s="735"/>
      <c r="AB110" s="735"/>
      <c r="AC110" s="735"/>
      <c r="AD110" s="735"/>
      <c r="AE110" s="735"/>
      <c r="AF110" s="1258"/>
    </row>
    <row r="111" spans="1:47" s="24" customFormat="1" ht="12.4" customHeight="1" x14ac:dyDescent="0.15">
      <c r="A111" s="122" t="s">
        <v>243</v>
      </c>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4"/>
    </row>
    <row r="112" spans="1:47" ht="6" customHeight="1" x14ac:dyDescent="0.2">
      <c r="A112" s="12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48"/>
    </row>
    <row r="113" spans="1:32" s="24" customFormat="1" ht="9" x14ac:dyDescent="0.15">
      <c r="A113" s="790"/>
      <c r="B113" s="698"/>
      <c r="C113" s="698"/>
      <c r="D113" s="698"/>
      <c r="E113" s="698"/>
      <c r="F113" s="698"/>
      <c r="G113" s="698"/>
      <c r="H113" s="698"/>
      <c r="I113" s="699"/>
      <c r="J113" s="703" t="s">
        <v>117</v>
      </c>
      <c r="K113" s="698"/>
      <c r="L113" s="698"/>
      <c r="M113" s="698"/>
      <c r="N113" s="699"/>
      <c r="O113" s="703" t="s">
        <v>118</v>
      </c>
      <c r="P113" s="698"/>
      <c r="Q113" s="698"/>
      <c r="R113" s="698"/>
      <c r="S113" s="699"/>
      <c r="T113" s="703" t="s">
        <v>244</v>
      </c>
      <c r="U113" s="698"/>
      <c r="V113" s="698"/>
      <c r="W113" s="698"/>
      <c r="X113" s="698"/>
      <c r="Y113" s="698"/>
      <c r="Z113" s="698"/>
      <c r="AA113" s="698"/>
      <c r="AB113" s="698"/>
      <c r="AC113" s="698"/>
      <c r="AD113" s="698"/>
      <c r="AE113" s="698"/>
      <c r="AF113" s="847"/>
    </row>
    <row r="114" spans="1:32" ht="28.5" customHeight="1" thickBot="1" x14ac:dyDescent="0.25">
      <c r="A114" s="1012"/>
      <c r="B114" s="1013"/>
      <c r="C114" s="1013"/>
      <c r="D114" s="1013"/>
      <c r="E114" s="1013"/>
      <c r="F114" s="1013"/>
      <c r="G114" s="1013"/>
      <c r="H114" s="1013"/>
      <c r="I114" s="1014"/>
      <c r="J114" s="1015"/>
      <c r="K114" s="1016"/>
      <c r="L114" s="1016"/>
      <c r="M114" s="1016"/>
      <c r="N114" s="1017"/>
      <c r="O114" s="1252"/>
      <c r="P114" s="1253"/>
      <c r="Q114" s="1253"/>
      <c r="R114" s="1253"/>
      <c r="S114" s="1254"/>
      <c r="T114" s="1255"/>
      <c r="U114" s="1256"/>
      <c r="V114" s="1256"/>
      <c r="W114" s="1256"/>
      <c r="X114" s="1256"/>
      <c r="Y114" s="1256"/>
      <c r="Z114" s="1256"/>
      <c r="AA114" s="1256"/>
      <c r="AB114" s="1256"/>
      <c r="AC114" s="1256"/>
      <c r="AD114" s="1256"/>
      <c r="AE114" s="1256"/>
      <c r="AF114" s="1257"/>
    </row>
  </sheetData>
  <sheetProtection password="DA8F" sheet="1" selectLockedCells="1"/>
  <mergeCells count="473">
    <mergeCell ref="AC95:AF95"/>
    <mergeCell ref="A109:J109"/>
    <mergeCell ref="K109:L109"/>
    <mergeCell ref="M109:AF109"/>
    <mergeCell ref="J4:M4"/>
    <mergeCell ref="AA4:AF4"/>
    <mergeCell ref="S24:Z24"/>
    <mergeCell ref="AC79:AF79"/>
    <mergeCell ref="AC78:AF78"/>
    <mergeCell ref="Z108:AB108"/>
    <mergeCell ref="A104:AF104"/>
    <mergeCell ref="AG1:AL1"/>
    <mergeCell ref="AM1:AS1"/>
    <mergeCell ref="AC83:AF83"/>
    <mergeCell ref="AC82:AF82"/>
    <mergeCell ref="AC81:AF81"/>
    <mergeCell ref="AC77:AF77"/>
    <mergeCell ref="AC80:AF80"/>
    <mergeCell ref="AA5:AF5"/>
    <mergeCell ref="AC73:AF73"/>
    <mergeCell ref="A74:AF74"/>
    <mergeCell ref="K108:L108"/>
    <mergeCell ref="A105:AF105"/>
    <mergeCell ref="A108:J108"/>
    <mergeCell ref="M108:X108"/>
    <mergeCell ref="A114:I114"/>
    <mergeCell ref="J114:N114"/>
    <mergeCell ref="O114:S114"/>
    <mergeCell ref="T114:AF114"/>
    <mergeCell ref="T113:AF113"/>
    <mergeCell ref="A110:AF110"/>
    <mergeCell ref="A113:I113"/>
    <mergeCell ref="J113:N113"/>
    <mergeCell ref="O113:S113"/>
    <mergeCell ref="AC108:AF108"/>
    <mergeCell ref="A100:AF100"/>
    <mergeCell ref="A95:B95"/>
    <mergeCell ref="C95:L95"/>
    <mergeCell ref="M96:Q96"/>
    <mergeCell ref="R96:T96"/>
    <mergeCell ref="M95:Q95"/>
    <mergeCell ref="R95:T95"/>
    <mergeCell ref="M94:Q94"/>
    <mergeCell ref="A106:AF106"/>
    <mergeCell ref="U96:Y96"/>
    <mergeCell ref="Z96:AB96"/>
    <mergeCell ref="AC96:AF96"/>
    <mergeCell ref="A103:AF103"/>
    <mergeCell ref="A97:Y97"/>
    <mergeCell ref="Z97:AB97"/>
    <mergeCell ref="AC97:AF97"/>
    <mergeCell ref="A96:B96"/>
    <mergeCell ref="C96:L96"/>
    <mergeCell ref="A101:AF101"/>
    <mergeCell ref="A98:AF98"/>
    <mergeCell ref="A99:AF99"/>
    <mergeCell ref="A102:AF102"/>
    <mergeCell ref="U95:Y95"/>
    <mergeCell ref="Z95:AB95"/>
    <mergeCell ref="R94:T94"/>
    <mergeCell ref="M93:Q93"/>
    <mergeCell ref="R93:T93"/>
    <mergeCell ref="A92:B92"/>
    <mergeCell ref="C92:L92"/>
    <mergeCell ref="A93:B93"/>
    <mergeCell ref="C93:L93"/>
    <mergeCell ref="M92:Q92"/>
    <mergeCell ref="R92:T92"/>
    <mergeCell ref="A94:B94"/>
    <mergeCell ref="C94:L94"/>
    <mergeCell ref="AC84:AF84"/>
    <mergeCell ref="A89:B89"/>
    <mergeCell ref="A91:B91"/>
    <mergeCell ref="C91:L91"/>
    <mergeCell ref="C89:L89"/>
    <mergeCell ref="R91:T91"/>
    <mergeCell ref="A90:B90"/>
    <mergeCell ref="C90:L90"/>
    <mergeCell ref="M90:Q90"/>
    <mergeCell ref="R90:T90"/>
    <mergeCell ref="M91:Q91"/>
    <mergeCell ref="AC85:AF85"/>
    <mergeCell ref="A83:B83"/>
    <mergeCell ref="C83:L83"/>
    <mergeCell ref="A88:B88"/>
    <mergeCell ref="C88:L88"/>
    <mergeCell ref="Z85:AB85"/>
    <mergeCell ref="U84:X84"/>
    <mergeCell ref="A85:Y85"/>
    <mergeCell ref="U88:Y88"/>
    <mergeCell ref="Z88:AB88"/>
    <mergeCell ref="M88:Q88"/>
    <mergeCell ref="R88:T88"/>
    <mergeCell ref="A84:B84"/>
    <mergeCell ref="C84:L84"/>
    <mergeCell ref="M84:P84"/>
    <mergeCell ref="Q84:T84"/>
    <mergeCell ref="Y84:AB84"/>
    <mergeCell ref="M83:P83"/>
    <mergeCell ref="Q83:T83"/>
    <mergeCell ref="U83:X83"/>
    <mergeCell ref="Y83:AB83"/>
    <mergeCell ref="M82:P82"/>
    <mergeCell ref="Q82:T82"/>
    <mergeCell ref="U82:X82"/>
    <mergeCell ref="Y82:AB82"/>
    <mergeCell ref="Y81:AB81"/>
    <mergeCell ref="A80:B80"/>
    <mergeCell ref="C80:L80"/>
    <mergeCell ref="A81:B81"/>
    <mergeCell ref="C81:L81"/>
    <mergeCell ref="M81:P81"/>
    <mergeCell ref="Q81:T81"/>
    <mergeCell ref="Q80:T80"/>
    <mergeCell ref="A82:B82"/>
    <mergeCell ref="C82:L82"/>
    <mergeCell ref="AC76:AF76"/>
    <mergeCell ref="M76:P76"/>
    <mergeCell ref="Q76:T76"/>
    <mergeCell ref="Y76:AB76"/>
    <mergeCell ref="U77:X77"/>
    <mergeCell ref="A78:B78"/>
    <mergeCell ref="C78:L78"/>
    <mergeCell ref="A77:B77"/>
    <mergeCell ref="Y80:AB80"/>
    <mergeCell ref="Y77:AB77"/>
    <mergeCell ref="U78:X78"/>
    <mergeCell ref="Y78:AB78"/>
    <mergeCell ref="M78:P78"/>
    <mergeCell ref="Q78:T78"/>
    <mergeCell ref="M77:P77"/>
    <mergeCell ref="Q77:T77"/>
    <mergeCell ref="M80:P80"/>
    <mergeCell ref="C79:L79"/>
    <mergeCell ref="M79:P79"/>
    <mergeCell ref="Q79:T79"/>
    <mergeCell ref="Y79:AB79"/>
    <mergeCell ref="U79:X79"/>
    <mergeCell ref="C77:L77"/>
    <mergeCell ref="A71:B71"/>
    <mergeCell ref="C71:L71"/>
    <mergeCell ref="M71:P71"/>
    <mergeCell ref="Q71:T71"/>
    <mergeCell ref="U76:X76"/>
    <mergeCell ref="A76:B76"/>
    <mergeCell ref="C76:L76"/>
    <mergeCell ref="U81:X81"/>
    <mergeCell ref="A79:B79"/>
    <mergeCell ref="U70:X70"/>
    <mergeCell ref="A69:B69"/>
    <mergeCell ref="C69:L69"/>
    <mergeCell ref="M69:P69"/>
    <mergeCell ref="Q69:T69"/>
    <mergeCell ref="A72:B72"/>
    <mergeCell ref="C72:L72"/>
    <mergeCell ref="M72:P72"/>
    <mergeCell ref="Q72:T72"/>
    <mergeCell ref="U72:X72"/>
    <mergeCell ref="A68:B68"/>
    <mergeCell ref="C68:L68"/>
    <mergeCell ref="M68:P68"/>
    <mergeCell ref="Q68:T68"/>
    <mergeCell ref="U68:X68"/>
    <mergeCell ref="A67:B67"/>
    <mergeCell ref="C67:L67"/>
    <mergeCell ref="M67:P67"/>
    <mergeCell ref="Q67:T67"/>
    <mergeCell ref="U67:X67"/>
    <mergeCell ref="A62:Y62"/>
    <mergeCell ref="Z62:AB62"/>
    <mergeCell ref="AC62:AF62"/>
    <mergeCell ref="A64:B64"/>
    <mergeCell ref="C64:L64"/>
    <mergeCell ref="M64:P64"/>
    <mergeCell ref="Q64:T64"/>
    <mergeCell ref="U64:X64"/>
    <mergeCell ref="A66:B66"/>
    <mergeCell ref="C66:L66"/>
    <mergeCell ref="M66:P66"/>
    <mergeCell ref="Q66:T66"/>
    <mergeCell ref="U66:X66"/>
    <mergeCell ref="A65:B65"/>
    <mergeCell ref="C65:L65"/>
    <mergeCell ref="M65:P65"/>
    <mergeCell ref="Q65:T65"/>
    <mergeCell ref="M60:P60"/>
    <mergeCell ref="Q60:T60"/>
    <mergeCell ref="U58:X58"/>
    <mergeCell ref="Y58:AB58"/>
    <mergeCell ref="M58:P58"/>
    <mergeCell ref="Q58:T58"/>
    <mergeCell ref="U60:X60"/>
    <mergeCell ref="Y60:AB60"/>
    <mergeCell ref="A61:B61"/>
    <mergeCell ref="C61:L61"/>
    <mergeCell ref="M61:P61"/>
    <mergeCell ref="Q61:T61"/>
    <mergeCell ref="U61:X61"/>
    <mergeCell ref="Y61:AB61"/>
    <mergeCell ref="A60:B60"/>
    <mergeCell ref="C60:L60"/>
    <mergeCell ref="U57:X57"/>
    <mergeCell ref="Y57:AB57"/>
    <mergeCell ref="A59:B59"/>
    <mergeCell ref="C59:L59"/>
    <mergeCell ref="M59:P59"/>
    <mergeCell ref="Q59:T59"/>
    <mergeCell ref="U59:X59"/>
    <mergeCell ref="Y59:AB59"/>
    <mergeCell ref="A58:B58"/>
    <mergeCell ref="C58:L58"/>
    <mergeCell ref="M56:P56"/>
    <mergeCell ref="Q56:T56"/>
    <mergeCell ref="A55:B55"/>
    <mergeCell ref="C55:L55"/>
    <mergeCell ref="M55:P55"/>
    <mergeCell ref="Q55:T55"/>
    <mergeCell ref="A56:B56"/>
    <mergeCell ref="C56:L56"/>
    <mergeCell ref="A57:B57"/>
    <mergeCell ref="C57:L57"/>
    <mergeCell ref="M57:P57"/>
    <mergeCell ref="Q57:T57"/>
    <mergeCell ref="Q53:T53"/>
    <mergeCell ref="Z50:AB50"/>
    <mergeCell ref="A47:I47"/>
    <mergeCell ref="J47:U47"/>
    <mergeCell ref="Q54:T54"/>
    <mergeCell ref="A54:B54"/>
    <mergeCell ref="C54:L54"/>
    <mergeCell ref="A50:I50"/>
    <mergeCell ref="J50:U50"/>
    <mergeCell ref="J49:U49"/>
    <mergeCell ref="Z49:AB49"/>
    <mergeCell ref="U54:X54"/>
    <mergeCell ref="Y54:AB54"/>
    <mergeCell ref="U53:X53"/>
    <mergeCell ref="A51:Y51"/>
    <mergeCell ref="M54:P54"/>
    <mergeCell ref="V50:Y50"/>
    <mergeCell ref="A53:B53"/>
    <mergeCell ref="C53:L53"/>
    <mergeCell ref="M53:P53"/>
    <mergeCell ref="Z43:AB43"/>
    <mergeCell ref="Z46:AA46"/>
    <mergeCell ref="Z48:AB48"/>
    <mergeCell ref="V47:Y47"/>
    <mergeCell ref="V46:X46"/>
    <mergeCell ref="B42:J42"/>
    <mergeCell ref="B45:Y45"/>
    <mergeCell ref="A48:I48"/>
    <mergeCell ref="Z47:AB47"/>
    <mergeCell ref="Z44:AB44"/>
    <mergeCell ref="B43:J43"/>
    <mergeCell ref="A36:D36"/>
    <mergeCell ref="B40:J40"/>
    <mergeCell ref="Z35:AF35"/>
    <mergeCell ref="E36:K36"/>
    <mergeCell ref="L36:R36"/>
    <mergeCell ref="S36:Y36"/>
    <mergeCell ref="Z36:AF36"/>
    <mergeCell ref="K40:Y40"/>
    <mergeCell ref="A37:J37"/>
    <mergeCell ref="B39:J39"/>
    <mergeCell ref="K39:Y39"/>
    <mergeCell ref="Z39:AB39"/>
    <mergeCell ref="Z40:AB40"/>
    <mergeCell ref="A32:D32"/>
    <mergeCell ref="A33:D33"/>
    <mergeCell ref="A26:R26"/>
    <mergeCell ref="A25:R25"/>
    <mergeCell ref="A30:D30"/>
    <mergeCell ref="A34:D34"/>
    <mergeCell ref="L32:R32"/>
    <mergeCell ref="E30:K30"/>
    <mergeCell ref="A35:D35"/>
    <mergeCell ref="A31:D31"/>
    <mergeCell ref="A27:AF27"/>
    <mergeCell ref="A28:D28"/>
    <mergeCell ref="S25:Z25"/>
    <mergeCell ref="V18:AF18"/>
    <mergeCell ref="K19:U19"/>
    <mergeCell ref="V19:AF19"/>
    <mergeCell ref="A21:AF21"/>
    <mergeCell ref="AA26:AB26"/>
    <mergeCell ref="A29:D29"/>
    <mergeCell ref="A13:F13"/>
    <mergeCell ref="A15:K15"/>
    <mergeCell ref="L15:AF15"/>
    <mergeCell ref="J13:K13"/>
    <mergeCell ref="AC26:AF26"/>
    <mergeCell ref="AA25:AB25"/>
    <mergeCell ref="AA24:AB24"/>
    <mergeCell ref="AC25:AF25"/>
    <mergeCell ref="A24:R24"/>
    <mergeCell ref="AE13:AF13"/>
    <mergeCell ref="R13:T13"/>
    <mergeCell ref="L14:AF14"/>
    <mergeCell ref="L13:Q13"/>
    <mergeCell ref="AB13:AD13"/>
    <mergeCell ref="S26:Z26"/>
    <mergeCell ref="A1:O1"/>
    <mergeCell ref="Q1:AF1"/>
    <mergeCell ref="A2:P2"/>
    <mergeCell ref="Q2:AF2"/>
    <mergeCell ref="G12:I12"/>
    <mergeCell ref="J5:N5"/>
    <mergeCell ref="A3:AF3"/>
    <mergeCell ref="A7:I7"/>
    <mergeCell ref="A6:I6"/>
    <mergeCell ref="A8:D8"/>
    <mergeCell ref="A12:F12"/>
    <mergeCell ref="A9:D9"/>
    <mergeCell ref="E9:H9"/>
    <mergeCell ref="I8:P8"/>
    <mergeCell ref="L12:Q12"/>
    <mergeCell ref="R12:T12"/>
    <mergeCell ref="Z12:AA12"/>
    <mergeCell ref="AB12:AD12"/>
    <mergeCell ref="W12:Y12"/>
    <mergeCell ref="A5:D5"/>
    <mergeCell ref="E5:I5"/>
    <mergeCell ref="A4:D4"/>
    <mergeCell ref="E4:I4"/>
    <mergeCell ref="O5:R5"/>
    <mergeCell ref="O4:R4"/>
    <mergeCell ref="S5:Z5"/>
    <mergeCell ref="S4:Z4"/>
    <mergeCell ref="O7:R7"/>
    <mergeCell ref="Z89:AB89"/>
    <mergeCell ref="U80:X80"/>
    <mergeCell ref="R89:T89"/>
    <mergeCell ref="M70:P70"/>
    <mergeCell ref="Q70:T70"/>
    <mergeCell ref="Z51:AB51"/>
    <mergeCell ref="V49:Y49"/>
    <mergeCell ref="J46:L46"/>
    <mergeCell ref="Z33:AF33"/>
    <mergeCell ref="E34:K34"/>
    <mergeCell ref="L34:R34"/>
    <mergeCell ref="S34:Y34"/>
    <mergeCell ref="Z34:AF34"/>
    <mergeCell ref="E33:K33"/>
    <mergeCell ref="L33:R33"/>
    <mergeCell ref="S33:Y33"/>
    <mergeCell ref="E35:K35"/>
    <mergeCell ref="AC46:AF46"/>
    <mergeCell ref="Z45:AB45"/>
    <mergeCell ref="K44:Y44"/>
    <mergeCell ref="K41:Y41"/>
    <mergeCell ref="AC44:AF44"/>
    <mergeCell ref="AC43:AF43"/>
    <mergeCell ref="B41:J41"/>
    <mergeCell ref="K37:Y37"/>
    <mergeCell ref="Z37:AB37"/>
    <mergeCell ref="AC37:AF37"/>
    <mergeCell ref="Z38:AB38"/>
    <mergeCell ref="AC39:AF39"/>
    <mergeCell ref="K38:Y38"/>
    <mergeCell ref="AC38:AF38"/>
    <mergeCell ref="AC45:AF45"/>
    <mergeCell ref="AC88:AF88"/>
    <mergeCell ref="U69:X69"/>
    <mergeCell ref="U71:X71"/>
    <mergeCell ref="A73:Y73"/>
    <mergeCell ref="Z73:AB73"/>
    <mergeCell ref="A70:B70"/>
    <mergeCell ref="C70:L70"/>
    <mergeCell ref="J48:U48"/>
    <mergeCell ref="V48:Y48"/>
    <mergeCell ref="B44:J44"/>
    <mergeCell ref="A49:I49"/>
    <mergeCell ref="K42:Y42"/>
    <mergeCell ref="AC41:AF41"/>
    <mergeCell ref="Z42:AB42"/>
    <mergeCell ref="Z41:AB41"/>
    <mergeCell ref="AC42:AF42"/>
    <mergeCell ref="AH3:AZ5"/>
    <mergeCell ref="S29:Y29"/>
    <mergeCell ref="Z29:AF29"/>
    <mergeCell ref="S30:Y30"/>
    <mergeCell ref="Z30:AF30"/>
    <mergeCell ref="AB7:AF7"/>
    <mergeCell ref="A10:V10"/>
    <mergeCell ref="W10:AF10"/>
    <mergeCell ref="S32:Y32"/>
    <mergeCell ref="AB11:AF11"/>
    <mergeCell ref="X6:AA6"/>
    <mergeCell ref="AB6:AF6"/>
    <mergeCell ref="S6:W6"/>
    <mergeCell ref="Z13:AA13"/>
    <mergeCell ref="Z31:AF31"/>
    <mergeCell ref="S28:Y28"/>
    <mergeCell ref="S7:W7"/>
    <mergeCell ref="Z28:AF28"/>
    <mergeCell ref="G13:I13"/>
    <mergeCell ref="Z32:AF32"/>
    <mergeCell ref="E32:K32"/>
    <mergeCell ref="U12:V12"/>
    <mergeCell ref="Q8:AF8"/>
    <mergeCell ref="W11:AA11"/>
    <mergeCell ref="E31:K31"/>
    <mergeCell ref="AC54:AF54"/>
    <mergeCell ref="AC89:AF89"/>
    <mergeCell ref="L31:R31"/>
    <mergeCell ref="S31:Y31"/>
    <mergeCell ref="S35:Y35"/>
    <mergeCell ref="L35:R35"/>
    <mergeCell ref="AC53:AF53"/>
    <mergeCell ref="AC60:AF60"/>
    <mergeCell ref="K43:Y43"/>
    <mergeCell ref="A46:I46"/>
    <mergeCell ref="M89:Q89"/>
    <mergeCell ref="AC47:AF47"/>
    <mergeCell ref="AC48:AF48"/>
    <mergeCell ref="U89:Y89"/>
    <mergeCell ref="AC49:AF49"/>
    <mergeCell ref="U56:X56"/>
    <mergeCell ref="Y53:AB53"/>
    <mergeCell ref="AC58:AF58"/>
    <mergeCell ref="AC40:AF40"/>
    <mergeCell ref="B38:J38"/>
    <mergeCell ref="AC61:AF61"/>
    <mergeCell ref="U65:X65"/>
    <mergeCell ref="U55:X55"/>
    <mergeCell ref="AC92:AF92"/>
    <mergeCell ref="U94:Y94"/>
    <mergeCell ref="L30:R30"/>
    <mergeCell ref="Z91:AB91"/>
    <mergeCell ref="AC50:AF50"/>
    <mergeCell ref="AC51:AF51"/>
    <mergeCell ref="Y56:AB56"/>
    <mergeCell ref="Z92:AB92"/>
    <mergeCell ref="AC90:AF90"/>
    <mergeCell ref="AC91:AF91"/>
    <mergeCell ref="Z94:AB94"/>
    <mergeCell ref="AC94:AF94"/>
    <mergeCell ref="U93:Y93"/>
    <mergeCell ref="Z93:AB93"/>
    <mergeCell ref="AC93:AF93"/>
    <mergeCell ref="U90:Y90"/>
    <mergeCell ref="Z90:AB90"/>
    <mergeCell ref="U92:Y92"/>
    <mergeCell ref="U91:Y91"/>
    <mergeCell ref="Y55:AB55"/>
    <mergeCell ref="AC55:AF55"/>
    <mergeCell ref="AC56:AF56"/>
    <mergeCell ref="AC59:AF59"/>
    <mergeCell ref="AC57:AF57"/>
    <mergeCell ref="O6:R6"/>
    <mergeCell ref="J7:N7"/>
    <mergeCell ref="J6:N6"/>
    <mergeCell ref="E29:K29"/>
    <mergeCell ref="I9:P9"/>
    <mergeCell ref="Q9:AF9"/>
    <mergeCell ref="A11:K11"/>
    <mergeCell ref="L11:V11"/>
    <mergeCell ref="W13:Y13"/>
    <mergeCell ref="AE12:AF12"/>
    <mergeCell ref="L28:R28"/>
    <mergeCell ref="L29:R29"/>
    <mergeCell ref="E28:K28"/>
    <mergeCell ref="AC24:AF24"/>
    <mergeCell ref="A23:AF23"/>
    <mergeCell ref="A19:J19"/>
    <mergeCell ref="J12:K12"/>
    <mergeCell ref="A14:K14"/>
    <mergeCell ref="U13:V13"/>
    <mergeCell ref="E8:H8"/>
    <mergeCell ref="X7:AA7"/>
    <mergeCell ref="A18:J18"/>
    <mergeCell ref="K18:U18"/>
    <mergeCell ref="A17:AF17"/>
  </mergeCells>
  <phoneticPr fontId="8" type="noConversion"/>
  <conditionalFormatting sqref="K108:L108 K109">
    <cfRule type="cellIs" dxfId="8" priority="4" stopIfTrue="1" operator="equal">
      <formula>"nein"</formula>
    </cfRule>
  </conditionalFormatting>
  <conditionalFormatting sqref="AC108">
    <cfRule type="cellIs" dxfId="7" priority="5" stopIfTrue="1" operator="equal">
      <formula>$K$108="ja"</formula>
    </cfRule>
  </conditionalFormatting>
  <conditionalFormatting sqref="A19:J19">
    <cfRule type="expression" dxfId="6" priority="7" stopIfTrue="1">
      <formula>$A$18="Kostenstelle (keine Eintragung)"</formula>
    </cfRule>
  </conditionalFormatting>
  <conditionalFormatting sqref="K19:U19">
    <cfRule type="expression" dxfId="5" priority="8" stopIfTrue="1">
      <formula>$K$18="Kostenart (keine Eintragung)"</formula>
    </cfRule>
  </conditionalFormatting>
  <conditionalFormatting sqref="V19:AF19">
    <cfRule type="expression" dxfId="4" priority="9" stopIfTrue="1">
      <formula>$V$18="Kostenträger (keine Eintragung)"</formula>
    </cfRule>
  </conditionalFormatting>
  <conditionalFormatting sqref="A99:AF99">
    <cfRule type="cellIs" dxfId="3" priority="3" stopIfTrue="1" operator="equal">
      <formula>""</formula>
    </cfRule>
  </conditionalFormatting>
  <conditionalFormatting sqref="L15:AF15">
    <cfRule type="expression" dxfId="2" priority="2" stopIfTrue="1">
      <formula>$L$14=("IT-Projekt (keine Eintragung)")</formula>
    </cfRule>
  </conditionalFormatting>
  <conditionalFormatting sqref="AC26:AF26">
    <cfRule type="expression" dxfId="1" priority="1" stopIfTrue="1">
      <formula>Q1="Auslandsdienstreise"</formula>
    </cfRule>
  </conditionalFormatting>
  <dataValidations xWindow="862" yWindow="556" count="17">
    <dataValidation allowBlank="1" showInputMessage="1" showErrorMessage="1" promptTitle="Übernachtungskosten" prompt="Übernachtungskosten inklusive Mehrwertsteuer._x000a__x000a_Soweit die Rechnung weitere Positionen enthält sind diese an anderer Stelle auszuweisen (evtl. Nebenkosten)." sqref="Q54:T61 Q77:T84"/>
    <dataValidation type="list" allowBlank="1" showInputMessage="1" showErrorMessage="1" sqref="U89:Y96 K108:K109 L108">
      <formula1>"ja,nein"</formula1>
    </dataValidation>
    <dataValidation allowBlank="1" showInputMessage="1" showErrorMessage="1" prompt="Bei Benutzung des Privat-Motorrad ohne triftigen Grund verbleibt das Sachschadensrisiko beim Antragsteller!" sqref="K41:Y41"/>
    <dataValidation allowBlank="1" showInputMessage="1" showErrorMessage="1" prompt="Bei Benutzung des Privat PKW ohne triftigen Grund verbleibt das Sachschadensrisiko beim Antragsteller!" sqref="K38:Y38"/>
    <dataValidation allowBlank="1" showInputMessage="1" showErrorMessage="1" prompt="Erstattungsfähig sind nur ganze gefahrene Kilometer" sqref="Z47:AB50"/>
    <dataValidation type="list" allowBlank="1" showInputMessage="1" showErrorMessage="1" errorTitle="Kostenstelle/IT-Projekt" error="Kostenstelle bzw. IT-Projekt ist nicht zulässig." promptTitle="IT-Projekt" prompt="Bitte  IT-Projekt auswählen" sqref="L15:AF15">
      <formula1>Projekt</formula1>
    </dataValidation>
    <dataValidation type="list" allowBlank="1" showInputMessage="1" showErrorMessage="1" errorTitle="Haushaltsstelle" error="Haushaltsstelle ist nicht zulässig." promptTitle="Buchungsstelle" prompt="Bitte die Buchungsstelle auswählen." sqref="A17:AF17">
      <formula1>Haushalt</formula1>
    </dataValidation>
    <dataValidation type="list" allowBlank="1" showInputMessage="1" showErrorMessage="1" errorTitle="Kostenstelle" error="Die Kostenstelle ist nicht zulässig." promptTitle="Kostenstelle" prompt="Bitte die Kostenstelle auswählen." sqref="A19:J19">
      <formula1>Kostenstelle</formula1>
    </dataValidation>
    <dataValidation type="list" allowBlank="1" showInputMessage="1" showErrorMessage="1" errorTitle="Kostenart" error="Die kostenart ist nicht zulässig." promptTitle="Kostenart" prompt="Bitte die Kostenart auswählen." sqref="K19:U19">
      <formula1>Kostenart</formula1>
    </dataValidation>
    <dataValidation type="list" allowBlank="1" showInputMessage="1" showErrorMessage="1" errorTitle="Kostenträger" error="Der Kostenträger ist nicht zulässig." promptTitle="Kostenträger" prompt="Bitte den Kostenträger auswählen." sqref="V19:AF19">
      <formula1>Kostenträger</formula1>
    </dataValidation>
    <dataValidation type="list" allowBlank="1" showInputMessage="1" showErrorMessage="1" errorTitle="Art des Dienstgeschäfts" error="Die Art des Dienstgeschäfts ist nicht zulässig." promptTitle="Art des Dienstgeschäfts" prompt="Bitte die Art des Dienstgeschäfts auswählen." sqref="A15:K15">
      <formula1>Dienstgeschäft</formula1>
    </dataValidation>
    <dataValidation type="list" allowBlank="1" showInputMessage="1" showErrorMessage="1" promptTitle="unentgeltliche Verpflegung" prompt="Des Amtes wegen unentgeltlich zur Verfügung gestellte Mahlzeiten sind auch dann anzugeben, wenn im Übrigen vollständig oder auf Teile der Reisekostenvergütung verzichtet wird." sqref="S32 E29 S35 L29 S29 Z29 E32 L32 Z32 E35 L35 Z35">
      <formula1>"Frühstück,Mittagessen,Abendessen"</formula1>
    </dataValidation>
    <dataValidation type="list" allowBlank="1" showInputMessage="1" showErrorMessage="1" promptTitle="Auslandsdienstreisen" prompt="Bitte geben Sie bei Auslandsdienstreisen in dem Feld &quot;weitere Reiseerläuterungen&quot; auch die Uhrzeit des jeweiligen Grenzübertritts an." sqref="Q1:AF1">
      <formula1>Reiseart2</formula1>
    </dataValidation>
    <dataValidation type="time" allowBlank="1" showInputMessage="1" showErrorMessage="1" errorTitle="Uhrzeiformat ist nicht korrekt!" error="Geben Sie die Uhrzeit bitte im folgenden Format an:_x000a_10:00." sqref="J13:K13 AE13:AF13 Z13:AA13 U13:V13">
      <formula1>0</formula1>
      <formula2>0.999305555555556</formula2>
    </dataValidation>
    <dataValidation allowBlank="1" showInputMessage="1" error="Kilometeranzahl bitte auf ganze Zahlen (ohne Nachkommastellen) aufrunden!" prompt="Erstattungsfähig sind nur ganze gefahrene Kilometer." sqref="Z38:Z44 AA38:AB43"/>
    <dataValidation type="list" allowBlank="1" showInputMessage="1" showErrorMessage="1" sqref="E30:AF30 E33:AF33 E36:AF36">
      <mc:AlternateContent xmlns:x12ac="http://schemas.microsoft.com/office/spreadsheetml/2011/1/ac" xmlns:mc="http://schemas.openxmlformats.org/markup-compatibility/2006">
        <mc:Choice Requires="x12ac">
          <x12ac:list>A-auf Veranlassung des Dienstherrn,B-Business-Paket-Rg.auf Bediensteten,D-Einladung durch Dritte,"F-Übernachtung u.Frühstück,Rg.auf Bediensteten","P-Halb-oder Vollpension,Rg.auf Bediensteten","R-Arrangement,Rg.auf Bediensteten",S-Sonstiges</x12ac:list>
        </mc:Choice>
        <mc:Fallback>
          <formula1>"A-auf Veranlassung des Dienstherrn,B-Business-Paket-Rg.auf Bediensteten,D-Einladung durch Dritte,F-Übernachtung u.Frühstück,Rg.auf Bediensteten,P-Halb-oder Vollpension,Rg.auf Bediensteten,R-Arrangement,Rg.auf Bediensteten,S-Sonstiges"</formula1>
        </mc:Fallback>
      </mc:AlternateContent>
    </dataValidation>
    <dataValidation allowBlank="1" showInputMessage="1" showErrorMessage="1" promptTitle="Dauergenehmigung" prompt="Falls Ihre Dauergenehmigung kein Aktenzeichen enthält, können Sie hier z. B. das Datum der Dauergenehmigung erfassen (&quot;Dauergenehmigung vom....&quot;). Sollte Ihre Dauergenehmigung der Reisestelle noch nicht vorliegen, übergeben Sie ihr bitte eine Kopie." sqref="Q2:AF2"/>
  </dataValidations>
  <pageMargins left="0.78740157480314965" right="0.78740157480314965" top="0.59055118110236227" bottom="0.55118110236220474" header="0.19685039370078741" footer="0.15748031496062992"/>
  <pageSetup paperSize="9" scale="88" orientation="portrait" blackAndWhite="1"/>
  <headerFooter>
    <oddFooter>&amp;L&amp;"Arial,Kursiv"&amp;9Vordruck Stand: Januar 2021</oddFooter>
  </headerFooter>
  <rowBreaks count="1" manualBreakCount="1">
    <brk id="62" max="31" man="1"/>
  </rowBreaks>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anchor moveWithCells="1" sizeWithCells="1">
                  <from>
                    <xdr:col>32</xdr:col>
                    <xdr:colOff>47625</xdr:colOff>
                    <xdr:row>0</xdr:row>
                    <xdr:rowOff>0</xdr:rowOff>
                  </from>
                  <to>
                    <xdr:col>32</xdr:col>
                    <xdr:colOff>47625</xdr:colOff>
                    <xdr:row>0</xdr:row>
                    <xdr:rowOff>0</xdr:rowOff>
                  </to>
                </anchor>
              </controlPr>
            </control>
          </mc:Choice>
        </mc:AlternateContent>
        <mc:AlternateContent xmlns:mc="http://schemas.openxmlformats.org/markup-compatibility/2006">
          <mc:Choice Requires="x14">
            <control shapeId="3074" r:id="rId4" name="Button 2">
              <controlPr defaultSize="0" print="0" autoFill="0" autoPict="0">
                <anchor moveWithCells="1" sizeWithCells="1">
                  <from>
                    <xdr:col>32</xdr:col>
                    <xdr:colOff>47625</xdr:colOff>
                    <xdr:row>0</xdr:row>
                    <xdr:rowOff>0</xdr:rowOff>
                  </from>
                  <to>
                    <xdr:col>32</xdr:col>
                    <xdr:colOff>47625</xdr:colOff>
                    <xdr:row>0</xdr:row>
                    <xdr:rowOff>0</xdr:rowOff>
                  </to>
                </anchor>
              </controlPr>
            </control>
          </mc:Choice>
        </mc:AlternateContent>
        <mc:AlternateContent xmlns:mc="http://schemas.openxmlformats.org/markup-compatibility/2006">
          <mc:Choice Requires="x14">
            <control shapeId="3075" r:id="rId5" name="Button 3">
              <controlPr defaultSize="0" print="0" autoFill="0" autoPict="0">
                <anchor moveWithCells="1" sizeWithCells="1">
                  <from>
                    <xdr:col>32</xdr:col>
                    <xdr:colOff>47625</xdr:colOff>
                    <xdr:row>0</xdr:row>
                    <xdr:rowOff>0</xdr:rowOff>
                  </from>
                  <to>
                    <xdr:col>32</xdr:col>
                    <xdr:colOff>47625</xdr:colOff>
                    <xdr:row>0</xdr:row>
                    <xdr:rowOff>0</xdr:rowOff>
                  </to>
                </anchor>
              </controlPr>
            </control>
          </mc:Choice>
        </mc:AlternateContent>
        <mc:AlternateContent xmlns:mc="http://schemas.openxmlformats.org/markup-compatibility/2006">
          <mc:Choice Requires="x14">
            <control shapeId="3076" r:id="rId6" name="Button 4">
              <controlPr defaultSize="0" print="0" autoFill="0" autoPict="0">
                <anchor moveWithCells="1" sizeWithCells="1">
                  <from>
                    <xdr:col>32</xdr:col>
                    <xdr:colOff>47625</xdr:colOff>
                    <xdr:row>0</xdr:row>
                    <xdr:rowOff>0</xdr:rowOff>
                  </from>
                  <to>
                    <xdr:col>32</xdr:col>
                    <xdr:colOff>47625</xdr:colOff>
                    <xdr:row>0</xdr:row>
                    <xdr:rowOff>0</xdr:rowOff>
                  </to>
                </anchor>
              </controlPr>
            </control>
          </mc:Choice>
        </mc:AlternateContent>
        <mc:AlternateContent xmlns:mc="http://schemas.openxmlformats.org/markup-compatibility/2006">
          <mc:Choice Requires="x14">
            <control shapeId="3077" r:id="rId7" name="Button 5">
              <controlPr defaultSize="0" print="0" autoFill="0" autoPict="0">
                <anchor moveWithCells="1" sizeWithCells="1">
                  <from>
                    <xdr:col>32</xdr:col>
                    <xdr:colOff>47625</xdr:colOff>
                    <xdr:row>0</xdr:row>
                    <xdr:rowOff>0</xdr:rowOff>
                  </from>
                  <to>
                    <xdr:col>32</xdr:col>
                    <xdr:colOff>47625</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5"/>
  <sheetViews>
    <sheetView showZeros="0" zoomScale="90" zoomScaleNormal="90" workbookViewId="0">
      <selection activeCell="C6" sqref="C6:J6"/>
    </sheetView>
  </sheetViews>
  <sheetFormatPr baseColWidth="10" defaultColWidth="11.28515625" defaultRowHeight="12.75" x14ac:dyDescent="0.2"/>
  <cols>
    <col min="1" max="1" width="6.7109375" style="378" customWidth="1"/>
    <col min="2" max="2" width="15.28515625" style="378" customWidth="1"/>
    <col min="3" max="3" width="41.7109375" style="385" customWidth="1"/>
    <col min="4" max="4" width="15.28515625" style="378" hidden="1" customWidth="1"/>
    <col min="5" max="7" width="21.28515625" style="378" hidden="1" customWidth="1"/>
    <col min="8" max="9" width="15.28515625" style="378" hidden="1" customWidth="1"/>
    <col min="10" max="12" width="19.85546875" style="378" customWidth="1"/>
    <col min="13" max="13" width="17" style="215" customWidth="1"/>
    <col min="14" max="14" width="15.7109375" style="215" customWidth="1"/>
    <col min="15" max="15" width="12.140625" style="378" customWidth="1"/>
    <col min="16" max="17" width="11.28515625" style="378"/>
    <col min="18" max="18" width="12.7109375" style="378" bestFit="1" customWidth="1"/>
    <col min="19" max="16384" width="11.28515625" style="378"/>
  </cols>
  <sheetData>
    <row r="1" spans="1:23" ht="30.4" customHeight="1" x14ac:dyDescent="0.2">
      <c r="A1" s="1289" t="s">
        <v>340</v>
      </c>
      <c r="B1" s="1290"/>
      <c r="C1" s="1290"/>
      <c r="D1" s="1290"/>
      <c r="E1" s="1290"/>
      <c r="F1" s="1290"/>
      <c r="G1" s="1290"/>
      <c r="H1" s="1290"/>
      <c r="I1" s="1290"/>
      <c r="J1" s="1290"/>
      <c r="K1" s="1290"/>
      <c r="L1" s="1291"/>
      <c r="M1" s="377" t="str">
        <f>Personenstammblatt!F23</f>
        <v>Vordruck Stand:</v>
      </c>
      <c r="N1" s="377" t="str">
        <f>Personenstammblatt!J23</f>
        <v>Januar 2021</v>
      </c>
    </row>
    <row r="2" spans="1:23" ht="13.5" thickBot="1" x14ac:dyDescent="0.25">
      <c r="A2" s="408"/>
      <c r="B2" s="409"/>
      <c r="C2" s="410"/>
      <c r="D2" s="409"/>
      <c r="E2" s="409"/>
      <c r="F2" s="409"/>
      <c r="G2" s="409"/>
      <c r="H2" s="409"/>
      <c r="I2" s="409"/>
      <c r="J2" s="409"/>
      <c r="K2" s="409"/>
      <c r="L2" s="411"/>
    </row>
    <row r="3" spans="1:23" s="382" customFormat="1" ht="26.65" customHeight="1" thickBot="1" x14ac:dyDescent="0.25">
      <c r="A3" s="1292" t="s">
        <v>402</v>
      </c>
      <c r="B3" s="1293"/>
      <c r="C3" s="1293"/>
      <c r="D3" s="1293"/>
      <c r="E3" s="1293"/>
      <c r="F3" s="1293"/>
      <c r="G3" s="1293"/>
      <c r="H3" s="1293"/>
      <c r="I3" s="1293"/>
      <c r="J3" s="1293"/>
      <c r="K3" s="1294"/>
      <c r="L3" s="433" t="s">
        <v>364</v>
      </c>
      <c r="M3" s="380" t="s">
        <v>342</v>
      </c>
      <c r="N3" s="381">
        <f>Behördenstammblatt!M20</f>
        <v>0</v>
      </c>
    </row>
    <row r="4" spans="1:23" s="382" customFormat="1" ht="27.75" customHeight="1" x14ac:dyDescent="0.2">
      <c r="A4" s="1295" t="s">
        <v>341</v>
      </c>
      <c r="B4" s="1296"/>
      <c r="C4" s="1297" t="str">
        <f>Personenstammblatt!A18</f>
        <v>Ministerium für Bildung, Wissenschaft und Kultur M-V</v>
      </c>
      <c r="D4" s="1298"/>
      <c r="E4" s="1298"/>
      <c r="F4" s="1298"/>
      <c r="G4" s="1298"/>
      <c r="H4" s="1298"/>
      <c r="I4" s="1298"/>
      <c r="J4" s="1298"/>
      <c r="K4" s="1298"/>
      <c r="L4" s="1299"/>
    </row>
    <row r="5" spans="1:23" s="382" customFormat="1" ht="30.75" customHeight="1" x14ac:dyDescent="0.2">
      <c r="A5" s="1300" t="s">
        <v>343</v>
      </c>
      <c r="B5" s="1301"/>
      <c r="C5" s="412">
        <f>Personenstammblatt!J18</f>
        <v>0</v>
      </c>
      <c r="D5" s="413"/>
      <c r="E5" s="413"/>
      <c r="F5" s="413"/>
      <c r="G5" s="413"/>
      <c r="H5" s="413"/>
      <c r="I5" s="413"/>
      <c r="J5" s="414" t="s">
        <v>344</v>
      </c>
      <c r="K5" s="1302">
        <f>Personenstammblatt!N18</f>
        <v>0</v>
      </c>
      <c r="L5" s="1303"/>
      <c r="O5" s="480"/>
    </row>
    <row r="6" spans="1:23" s="382" customFormat="1" ht="27.75" customHeight="1" x14ac:dyDescent="0.2">
      <c r="A6" s="1277" t="s">
        <v>345</v>
      </c>
      <c r="B6" s="1278"/>
      <c r="C6" s="1279"/>
      <c r="D6" s="1280"/>
      <c r="E6" s="1280"/>
      <c r="F6" s="1280"/>
      <c r="G6" s="1280"/>
      <c r="H6" s="1280"/>
      <c r="I6" s="1280"/>
      <c r="J6" s="1281"/>
      <c r="K6" s="492" t="s">
        <v>346</v>
      </c>
      <c r="L6" s="493">
        <f ca="1">TODAY()</f>
        <v>44202</v>
      </c>
    </row>
    <row r="7" spans="1:23" s="382" customFormat="1" ht="35.65" customHeight="1" thickBot="1" x14ac:dyDescent="0.25">
      <c r="A7" s="1287" t="s">
        <v>397</v>
      </c>
      <c r="B7" s="1288"/>
      <c r="C7" s="1288"/>
      <c r="D7" s="490"/>
      <c r="E7" s="490"/>
      <c r="F7" s="490"/>
      <c r="G7" s="490"/>
      <c r="H7" s="490"/>
      <c r="I7" s="490"/>
      <c r="J7" s="491"/>
      <c r="K7" s="494" t="str">
        <f>IF(J7="ja","Welche BahnCard?","")</f>
        <v/>
      </c>
      <c r="L7" s="495"/>
    </row>
    <row r="8" spans="1:23" ht="23.25" customHeight="1" thickBot="1" x14ac:dyDescent="0.25">
      <c r="A8" s="1282" t="s">
        <v>347</v>
      </c>
      <c r="B8" s="1282" t="s">
        <v>348</v>
      </c>
      <c r="C8" s="1282" t="s">
        <v>349</v>
      </c>
      <c r="D8" s="415"/>
      <c r="E8" s="415"/>
      <c r="F8" s="415"/>
      <c r="G8" s="415"/>
      <c r="H8" s="415"/>
      <c r="I8" s="416"/>
      <c r="J8" s="1284" t="s">
        <v>365</v>
      </c>
      <c r="K8" s="1285"/>
      <c r="L8" s="1286"/>
    </row>
    <row r="9" spans="1:23" ht="27" customHeight="1" thickBot="1" x14ac:dyDescent="0.25">
      <c r="A9" s="1283"/>
      <c r="B9" s="1283"/>
      <c r="C9" s="1283"/>
      <c r="D9" s="417" t="s">
        <v>350</v>
      </c>
      <c r="E9" s="418" t="s">
        <v>351</v>
      </c>
      <c r="F9" s="418" t="s">
        <v>352</v>
      </c>
      <c r="G9" s="418" t="s">
        <v>353</v>
      </c>
      <c r="H9" s="418" t="s">
        <v>354</v>
      </c>
      <c r="I9" s="418" t="s">
        <v>355</v>
      </c>
      <c r="J9" s="489" t="s">
        <v>398</v>
      </c>
      <c r="K9" s="489" t="s">
        <v>399</v>
      </c>
      <c r="L9" s="489" t="s">
        <v>400</v>
      </c>
      <c r="U9" s="379"/>
      <c r="V9" s="379"/>
      <c r="W9" s="379"/>
    </row>
    <row r="10" spans="1:23" ht="14.25" customHeight="1" x14ac:dyDescent="0.2">
      <c r="A10" s="419">
        <v>1</v>
      </c>
      <c r="B10" s="419">
        <v>2</v>
      </c>
      <c r="C10" s="419">
        <v>3</v>
      </c>
      <c r="D10" s="419"/>
      <c r="E10" s="419"/>
      <c r="F10" s="419"/>
      <c r="G10" s="419"/>
      <c r="H10" s="419"/>
      <c r="I10" s="419"/>
      <c r="J10" s="419">
        <v>4</v>
      </c>
      <c r="K10" s="419">
        <v>5</v>
      </c>
      <c r="L10" s="419">
        <v>6</v>
      </c>
      <c r="O10" s="383"/>
      <c r="P10" s="383"/>
      <c r="Q10" s="383"/>
      <c r="R10" s="383"/>
      <c r="S10" s="383"/>
      <c r="T10" s="383"/>
      <c r="U10" s="384"/>
      <c r="V10" s="384"/>
      <c r="W10" s="379"/>
    </row>
    <row r="11" spans="1:23" ht="14.25" customHeight="1" thickBot="1" x14ac:dyDescent="0.25">
      <c r="A11" s="420"/>
      <c r="B11" s="421"/>
      <c r="C11" s="420"/>
      <c r="D11" s="420"/>
      <c r="E11" s="420"/>
      <c r="F11" s="420"/>
      <c r="G11" s="420"/>
      <c r="H11" s="420"/>
      <c r="I11" s="420"/>
      <c r="J11" s="420"/>
      <c r="K11" s="420"/>
      <c r="L11" s="420"/>
      <c r="N11" s="378"/>
      <c r="P11" s="385"/>
      <c r="U11" s="379"/>
      <c r="V11" s="379"/>
      <c r="W11" s="379"/>
    </row>
    <row r="12" spans="1:23" ht="20.100000000000001" customHeight="1" x14ac:dyDescent="0.2">
      <c r="A12" s="422">
        <v>1</v>
      </c>
      <c r="B12" s="386"/>
      <c r="C12" s="387"/>
      <c r="D12" s="434">
        <f t="shared" ref="D12:D39" si="0">ROUND(IF(K12&gt;0,((K12/75)*100)/(100-($N$3*100))*100,IF(L12&gt;0,(L12/(100-($N$3*100))*100),IF(J12&gt;0,(((J12/50)*100)/(100-($N$3*100))*100))) ),2)</f>
        <v>0</v>
      </c>
      <c r="E12" s="435">
        <f t="shared" ref="E12:E39" si="1">ROUND((D12-(D12*$N$3))*50%,2)</f>
        <v>0</v>
      </c>
      <c r="F12" s="435">
        <f t="shared" ref="F12:F39" si="2">ROUND((D12-(D12*$N$3))*75%,2)</f>
        <v>0</v>
      </c>
      <c r="G12" s="435">
        <f t="shared" ref="G12:G39" si="3">ROUND(D12-(D12*$N$3),2)</f>
        <v>0</v>
      </c>
      <c r="H12" s="436">
        <f>G12-E12</f>
        <v>0</v>
      </c>
      <c r="I12" s="437">
        <f>G12-F12</f>
        <v>0</v>
      </c>
      <c r="J12" s="388"/>
      <c r="K12" s="389"/>
      <c r="L12" s="390"/>
      <c r="U12" s="391"/>
      <c r="V12" s="391"/>
      <c r="W12" s="379"/>
    </row>
    <row r="13" spans="1:23" ht="20.100000000000001" customHeight="1" x14ac:dyDescent="0.2">
      <c r="A13" s="423">
        <v>2</v>
      </c>
      <c r="B13" s="386"/>
      <c r="C13" s="387"/>
      <c r="D13" s="434">
        <f t="shared" si="0"/>
        <v>0</v>
      </c>
      <c r="E13" s="435">
        <f t="shared" si="1"/>
        <v>0</v>
      </c>
      <c r="F13" s="435">
        <f t="shared" si="2"/>
        <v>0</v>
      </c>
      <c r="G13" s="435">
        <f t="shared" si="3"/>
        <v>0</v>
      </c>
      <c r="H13" s="436">
        <f t="shared" ref="H13:H39" si="4">G13-E13</f>
        <v>0</v>
      </c>
      <c r="I13" s="437">
        <f t="shared" ref="I13:I39" si="5">G13-F13</f>
        <v>0</v>
      </c>
      <c r="J13" s="388"/>
      <c r="K13" s="389"/>
      <c r="L13" s="390"/>
      <c r="U13" s="379"/>
      <c r="V13" s="379"/>
      <c r="W13" s="379"/>
    </row>
    <row r="14" spans="1:23" ht="20.100000000000001" customHeight="1" x14ac:dyDescent="0.2">
      <c r="A14" s="423">
        <v>3</v>
      </c>
      <c r="B14" s="386"/>
      <c r="C14" s="387"/>
      <c r="D14" s="434">
        <f t="shared" si="0"/>
        <v>0</v>
      </c>
      <c r="E14" s="435">
        <f t="shared" si="1"/>
        <v>0</v>
      </c>
      <c r="F14" s="435">
        <f t="shared" si="2"/>
        <v>0</v>
      </c>
      <c r="G14" s="435">
        <f t="shared" si="3"/>
        <v>0</v>
      </c>
      <c r="H14" s="436">
        <f t="shared" si="4"/>
        <v>0</v>
      </c>
      <c r="I14" s="437">
        <f t="shared" si="5"/>
        <v>0</v>
      </c>
      <c r="J14" s="388"/>
      <c r="K14" s="389"/>
      <c r="L14" s="390"/>
      <c r="U14" s="379"/>
      <c r="V14" s="379"/>
      <c r="W14" s="379"/>
    </row>
    <row r="15" spans="1:23" ht="20.100000000000001" customHeight="1" x14ac:dyDescent="0.2">
      <c r="A15" s="423">
        <v>4</v>
      </c>
      <c r="B15" s="386"/>
      <c r="C15" s="387"/>
      <c r="D15" s="434">
        <f t="shared" si="0"/>
        <v>0</v>
      </c>
      <c r="E15" s="435">
        <f t="shared" si="1"/>
        <v>0</v>
      </c>
      <c r="F15" s="435">
        <f t="shared" si="2"/>
        <v>0</v>
      </c>
      <c r="G15" s="435">
        <f t="shared" si="3"/>
        <v>0</v>
      </c>
      <c r="H15" s="436">
        <f t="shared" si="4"/>
        <v>0</v>
      </c>
      <c r="I15" s="437">
        <f t="shared" si="5"/>
        <v>0</v>
      </c>
      <c r="J15" s="388"/>
      <c r="K15" s="389"/>
      <c r="L15" s="390"/>
      <c r="U15" s="379"/>
      <c r="V15" s="379"/>
      <c r="W15" s="379"/>
    </row>
    <row r="16" spans="1:23" ht="20.100000000000001" customHeight="1" x14ac:dyDescent="0.2">
      <c r="A16" s="423">
        <v>5</v>
      </c>
      <c r="B16" s="386"/>
      <c r="C16" s="387"/>
      <c r="D16" s="434">
        <f t="shared" si="0"/>
        <v>0</v>
      </c>
      <c r="E16" s="435">
        <f t="shared" si="1"/>
        <v>0</v>
      </c>
      <c r="F16" s="435">
        <f t="shared" si="2"/>
        <v>0</v>
      </c>
      <c r="G16" s="435">
        <f t="shared" si="3"/>
        <v>0</v>
      </c>
      <c r="H16" s="436">
        <f t="shared" si="4"/>
        <v>0</v>
      </c>
      <c r="I16" s="437">
        <f t="shared" si="5"/>
        <v>0</v>
      </c>
      <c r="J16" s="388"/>
      <c r="K16" s="389"/>
      <c r="L16" s="390"/>
      <c r="U16" s="379"/>
      <c r="V16" s="379"/>
      <c r="W16" s="379"/>
    </row>
    <row r="17" spans="1:21" ht="20.100000000000001" customHeight="1" x14ac:dyDescent="0.2">
      <c r="A17" s="423">
        <v>6</v>
      </c>
      <c r="B17" s="386"/>
      <c r="C17" s="387"/>
      <c r="D17" s="434">
        <f t="shared" si="0"/>
        <v>0</v>
      </c>
      <c r="E17" s="435">
        <f t="shared" si="1"/>
        <v>0</v>
      </c>
      <c r="F17" s="435">
        <f t="shared" si="2"/>
        <v>0</v>
      </c>
      <c r="G17" s="435">
        <f t="shared" si="3"/>
        <v>0</v>
      </c>
      <c r="H17" s="436">
        <f t="shared" si="4"/>
        <v>0</v>
      </c>
      <c r="I17" s="437">
        <f t="shared" si="5"/>
        <v>0</v>
      </c>
      <c r="J17" s="388"/>
      <c r="K17" s="389"/>
      <c r="L17" s="390"/>
    </row>
    <row r="18" spans="1:21" ht="20.100000000000001" customHeight="1" x14ac:dyDescent="0.2">
      <c r="A18" s="423">
        <v>7</v>
      </c>
      <c r="B18" s="386"/>
      <c r="C18" s="387"/>
      <c r="D18" s="434">
        <f t="shared" si="0"/>
        <v>0</v>
      </c>
      <c r="E18" s="435">
        <f t="shared" si="1"/>
        <v>0</v>
      </c>
      <c r="F18" s="435">
        <f t="shared" si="2"/>
        <v>0</v>
      </c>
      <c r="G18" s="435">
        <f t="shared" si="3"/>
        <v>0</v>
      </c>
      <c r="H18" s="436">
        <f t="shared" si="4"/>
        <v>0</v>
      </c>
      <c r="I18" s="437">
        <f t="shared" si="5"/>
        <v>0</v>
      </c>
      <c r="J18" s="388"/>
      <c r="K18" s="389"/>
      <c r="L18" s="390"/>
    </row>
    <row r="19" spans="1:21" ht="20.100000000000001" customHeight="1" x14ac:dyDescent="0.2">
      <c r="A19" s="423">
        <v>8</v>
      </c>
      <c r="B19" s="386"/>
      <c r="C19" s="387"/>
      <c r="D19" s="434">
        <f t="shared" si="0"/>
        <v>0</v>
      </c>
      <c r="E19" s="435">
        <f t="shared" si="1"/>
        <v>0</v>
      </c>
      <c r="F19" s="435">
        <f t="shared" si="2"/>
        <v>0</v>
      </c>
      <c r="G19" s="435">
        <f t="shared" si="3"/>
        <v>0</v>
      </c>
      <c r="H19" s="436">
        <f t="shared" si="4"/>
        <v>0</v>
      </c>
      <c r="I19" s="437">
        <f t="shared" si="5"/>
        <v>0</v>
      </c>
      <c r="J19" s="388"/>
      <c r="K19" s="389"/>
      <c r="L19" s="390"/>
    </row>
    <row r="20" spans="1:21" ht="20.100000000000001" customHeight="1" x14ac:dyDescent="0.2">
      <c r="A20" s="423">
        <v>9</v>
      </c>
      <c r="B20" s="386"/>
      <c r="C20" s="387"/>
      <c r="D20" s="434">
        <f t="shared" si="0"/>
        <v>0</v>
      </c>
      <c r="E20" s="435">
        <f t="shared" si="1"/>
        <v>0</v>
      </c>
      <c r="F20" s="435">
        <f t="shared" si="2"/>
        <v>0</v>
      </c>
      <c r="G20" s="435">
        <f t="shared" si="3"/>
        <v>0</v>
      </c>
      <c r="H20" s="436">
        <f t="shared" si="4"/>
        <v>0</v>
      </c>
      <c r="I20" s="437">
        <f t="shared" si="5"/>
        <v>0</v>
      </c>
      <c r="J20" s="388"/>
      <c r="K20" s="389"/>
      <c r="L20" s="390"/>
      <c r="U20" s="215"/>
    </row>
    <row r="21" spans="1:21" ht="20.100000000000001" customHeight="1" x14ac:dyDescent="0.2">
      <c r="A21" s="423">
        <v>10</v>
      </c>
      <c r="B21" s="386"/>
      <c r="C21" s="387"/>
      <c r="D21" s="434">
        <f t="shared" si="0"/>
        <v>0</v>
      </c>
      <c r="E21" s="435">
        <f t="shared" si="1"/>
        <v>0</v>
      </c>
      <c r="F21" s="435">
        <f t="shared" si="2"/>
        <v>0</v>
      </c>
      <c r="G21" s="435">
        <f t="shared" si="3"/>
        <v>0</v>
      </c>
      <c r="H21" s="436">
        <f t="shared" si="4"/>
        <v>0</v>
      </c>
      <c r="I21" s="437">
        <f t="shared" si="5"/>
        <v>0</v>
      </c>
      <c r="J21" s="388"/>
      <c r="K21" s="389"/>
      <c r="L21" s="390"/>
      <c r="Q21" s="392"/>
      <c r="R21" s="392"/>
      <c r="S21" s="392"/>
      <c r="T21" s="394"/>
      <c r="U21" s="382"/>
    </row>
    <row r="22" spans="1:21" ht="20.100000000000001" customHeight="1" x14ac:dyDescent="0.2">
      <c r="A22" s="423">
        <v>11</v>
      </c>
      <c r="B22" s="386"/>
      <c r="C22" s="387"/>
      <c r="D22" s="434">
        <f t="shared" si="0"/>
        <v>0</v>
      </c>
      <c r="E22" s="435">
        <f t="shared" si="1"/>
        <v>0</v>
      </c>
      <c r="F22" s="435">
        <f t="shared" si="2"/>
        <v>0</v>
      </c>
      <c r="G22" s="435">
        <f t="shared" si="3"/>
        <v>0</v>
      </c>
      <c r="H22" s="436">
        <f t="shared" si="4"/>
        <v>0</v>
      </c>
      <c r="I22" s="437">
        <f t="shared" si="5"/>
        <v>0</v>
      </c>
      <c r="J22" s="388"/>
      <c r="K22" s="389"/>
      <c r="L22" s="390"/>
      <c r="Q22" s="393"/>
      <c r="R22" s="393"/>
      <c r="S22" s="393"/>
      <c r="T22" s="394"/>
      <c r="U22" s="382"/>
    </row>
    <row r="23" spans="1:21" ht="20.100000000000001" customHeight="1" x14ac:dyDescent="0.2">
      <c r="A23" s="423">
        <v>12</v>
      </c>
      <c r="B23" s="386"/>
      <c r="C23" s="387"/>
      <c r="D23" s="434">
        <f t="shared" si="0"/>
        <v>0</v>
      </c>
      <c r="E23" s="435">
        <f t="shared" si="1"/>
        <v>0</v>
      </c>
      <c r="F23" s="435">
        <f t="shared" si="2"/>
        <v>0</v>
      </c>
      <c r="G23" s="435">
        <f t="shared" si="3"/>
        <v>0</v>
      </c>
      <c r="H23" s="436">
        <f t="shared" si="4"/>
        <v>0</v>
      </c>
      <c r="I23" s="437">
        <f t="shared" si="5"/>
        <v>0</v>
      </c>
      <c r="J23" s="388"/>
      <c r="K23" s="389"/>
      <c r="L23" s="390"/>
      <c r="Q23" s="393"/>
      <c r="R23" s="393"/>
      <c r="S23" s="393"/>
      <c r="T23" s="394"/>
      <c r="U23" s="382"/>
    </row>
    <row r="24" spans="1:21" ht="20.100000000000001" customHeight="1" x14ac:dyDescent="0.2">
      <c r="A24" s="423">
        <v>13</v>
      </c>
      <c r="B24" s="386"/>
      <c r="C24" s="387"/>
      <c r="D24" s="434">
        <f t="shared" si="0"/>
        <v>0</v>
      </c>
      <c r="E24" s="435">
        <f t="shared" si="1"/>
        <v>0</v>
      </c>
      <c r="F24" s="435">
        <f t="shared" si="2"/>
        <v>0</v>
      </c>
      <c r="G24" s="435">
        <f t="shared" si="3"/>
        <v>0</v>
      </c>
      <c r="H24" s="436">
        <f t="shared" si="4"/>
        <v>0</v>
      </c>
      <c r="I24" s="437">
        <f t="shared" si="5"/>
        <v>0</v>
      </c>
      <c r="J24" s="388"/>
      <c r="K24" s="389"/>
      <c r="L24" s="390"/>
      <c r="Q24" s="393"/>
      <c r="R24" s="393"/>
      <c r="S24" s="393"/>
      <c r="T24" s="235"/>
      <c r="U24" s="215"/>
    </row>
    <row r="25" spans="1:21" ht="20.100000000000001" customHeight="1" x14ac:dyDescent="0.2">
      <c r="A25" s="423">
        <v>14</v>
      </c>
      <c r="B25" s="386"/>
      <c r="C25" s="387"/>
      <c r="D25" s="434">
        <f t="shared" si="0"/>
        <v>0</v>
      </c>
      <c r="E25" s="435">
        <f t="shared" si="1"/>
        <v>0</v>
      </c>
      <c r="F25" s="435">
        <f t="shared" si="2"/>
        <v>0</v>
      </c>
      <c r="G25" s="435">
        <f t="shared" si="3"/>
        <v>0</v>
      </c>
      <c r="H25" s="436">
        <f t="shared" si="4"/>
        <v>0</v>
      </c>
      <c r="I25" s="437">
        <f t="shared" si="5"/>
        <v>0</v>
      </c>
      <c r="J25" s="388"/>
      <c r="K25" s="389"/>
      <c r="L25" s="390"/>
      <c r="Q25" s="392"/>
      <c r="R25" s="392"/>
      <c r="S25" s="392"/>
      <c r="T25" s="392"/>
    </row>
    <row r="26" spans="1:21" ht="20.100000000000001" customHeight="1" x14ac:dyDescent="0.2">
      <c r="A26" s="423">
        <v>15</v>
      </c>
      <c r="B26" s="386"/>
      <c r="C26" s="387"/>
      <c r="D26" s="434">
        <f t="shared" si="0"/>
        <v>0</v>
      </c>
      <c r="E26" s="435">
        <f t="shared" si="1"/>
        <v>0</v>
      </c>
      <c r="F26" s="435">
        <f t="shared" si="2"/>
        <v>0</v>
      </c>
      <c r="G26" s="435">
        <f t="shared" si="3"/>
        <v>0</v>
      </c>
      <c r="H26" s="436">
        <f t="shared" si="4"/>
        <v>0</v>
      </c>
      <c r="I26" s="437">
        <f t="shared" si="5"/>
        <v>0</v>
      </c>
      <c r="J26" s="388"/>
      <c r="K26" s="389"/>
      <c r="L26" s="390"/>
    </row>
    <row r="27" spans="1:21" ht="20.100000000000001" customHeight="1" x14ac:dyDescent="0.2">
      <c r="A27" s="423">
        <v>16</v>
      </c>
      <c r="B27" s="386"/>
      <c r="C27" s="387"/>
      <c r="D27" s="434">
        <f t="shared" si="0"/>
        <v>0</v>
      </c>
      <c r="E27" s="435">
        <f t="shared" si="1"/>
        <v>0</v>
      </c>
      <c r="F27" s="435">
        <f t="shared" si="2"/>
        <v>0</v>
      </c>
      <c r="G27" s="435">
        <f t="shared" si="3"/>
        <v>0</v>
      </c>
      <c r="H27" s="436">
        <f t="shared" si="4"/>
        <v>0</v>
      </c>
      <c r="I27" s="437">
        <f t="shared" si="5"/>
        <v>0</v>
      </c>
      <c r="J27" s="388"/>
      <c r="K27" s="389"/>
      <c r="L27" s="390"/>
    </row>
    <row r="28" spans="1:21" ht="20.100000000000001" customHeight="1" x14ac:dyDescent="0.2">
      <c r="A28" s="423">
        <v>17</v>
      </c>
      <c r="B28" s="386"/>
      <c r="C28" s="387"/>
      <c r="D28" s="434">
        <f t="shared" si="0"/>
        <v>0</v>
      </c>
      <c r="E28" s="435">
        <f t="shared" si="1"/>
        <v>0</v>
      </c>
      <c r="F28" s="435">
        <f t="shared" si="2"/>
        <v>0</v>
      </c>
      <c r="G28" s="435">
        <f t="shared" si="3"/>
        <v>0</v>
      </c>
      <c r="H28" s="436">
        <f t="shared" si="4"/>
        <v>0</v>
      </c>
      <c r="I28" s="437">
        <f t="shared" si="5"/>
        <v>0</v>
      </c>
      <c r="J28" s="388"/>
      <c r="K28" s="389"/>
      <c r="L28" s="390"/>
    </row>
    <row r="29" spans="1:21" ht="20.100000000000001" customHeight="1" x14ac:dyDescent="0.2">
      <c r="A29" s="423">
        <v>18</v>
      </c>
      <c r="B29" s="386"/>
      <c r="C29" s="387"/>
      <c r="D29" s="438">
        <f t="shared" si="0"/>
        <v>0</v>
      </c>
      <c r="E29" s="439">
        <f t="shared" si="1"/>
        <v>0</v>
      </c>
      <c r="F29" s="439">
        <f t="shared" si="2"/>
        <v>0</v>
      </c>
      <c r="G29" s="439">
        <f t="shared" si="3"/>
        <v>0</v>
      </c>
      <c r="H29" s="440">
        <f t="shared" si="4"/>
        <v>0</v>
      </c>
      <c r="I29" s="441">
        <f t="shared" si="5"/>
        <v>0</v>
      </c>
      <c r="J29" s="388"/>
      <c r="K29" s="389"/>
      <c r="L29" s="390"/>
    </row>
    <row r="30" spans="1:21" ht="20.100000000000001" customHeight="1" x14ac:dyDescent="0.2">
      <c r="A30" s="423">
        <v>19</v>
      </c>
      <c r="B30" s="386"/>
      <c r="C30" s="387"/>
      <c r="D30" s="438">
        <f t="shared" si="0"/>
        <v>0</v>
      </c>
      <c r="E30" s="439">
        <f t="shared" si="1"/>
        <v>0</v>
      </c>
      <c r="F30" s="439">
        <f t="shared" si="2"/>
        <v>0</v>
      </c>
      <c r="G30" s="439">
        <f t="shared" si="3"/>
        <v>0</v>
      </c>
      <c r="H30" s="440">
        <f t="shared" si="4"/>
        <v>0</v>
      </c>
      <c r="I30" s="441">
        <f t="shared" si="5"/>
        <v>0</v>
      </c>
      <c r="J30" s="388"/>
      <c r="K30" s="389"/>
      <c r="L30" s="390"/>
    </row>
    <row r="31" spans="1:21" ht="20.100000000000001" customHeight="1" x14ac:dyDescent="0.2">
      <c r="A31" s="423">
        <v>20</v>
      </c>
      <c r="B31" s="386"/>
      <c r="C31" s="387"/>
      <c r="D31" s="434">
        <f t="shared" si="0"/>
        <v>0</v>
      </c>
      <c r="E31" s="435">
        <f t="shared" si="1"/>
        <v>0</v>
      </c>
      <c r="F31" s="435">
        <f t="shared" si="2"/>
        <v>0</v>
      </c>
      <c r="G31" s="435">
        <f t="shared" si="3"/>
        <v>0</v>
      </c>
      <c r="H31" s="436">
        <f t="shared" si="4"/>
        <v>0</v>
      </c>
      <c r="I31" s="437">
        <f t="shared" si="5"/>
        <v>0</v>
      </c>
      <c r="J31" s="388"/>
      <c r="K31" s="389"/>
      <c r="L31" s="390"/>
    </row>
    <row r="32" spans="1:21" ht="20.100000000000001" customHeight="1" x14ac:dyDescent="0.2">
      <c r="A32" s="422">
        <v>21</v>
      </c>
      <c r="B32" s="386"/>
      <c r="C32" s="387"/>
      <c r="D32" s="434">
        <f t="shared" si="0"/>
        <v>0</v>
      </c>
      <c r="E32" s="435">
        <f t="shared" si="1"/>
        <v>0</v>
      </c>
      <c r="F32" s="435">
        <f t="shared" si="2"/>
        <v>0</v>
      </c>
      <c r="G32" s="435">
        <f t="shared" si="3"/>
        <v>0</v>
      </c>
      <c r="H32" s="436">
        <f t="shared" si="4"/>
        <v>0</v>
      </c>
      <c r="I32" s="437">
        <f t="shared" si="5"/>
        <v>0</v>
      </c>
      <c r="J32" s="388"/>
      <c r="K32" s="389"/>
      <c r="L32" s="390"/>
    </row>
    <row r="33" spans="1:19" ht="20.100000000000001" customHeight="1" x14ac:dyDescent="0.2">
      <c r="A33" s="423">
        <v>22</v>
      </c>
      <c r="B33" s="386"/>
      <c r="C33" s="387"/>
      <c r="D33" s="434">
        <f t="shared" si="0"/>
        <v>0</v>
      </c>
      <c r="E33" s="435">
        <f t="shared" si="1"/>
        <v>0</v>
      </c>
      <c r="F33" s="435">
        <f t="shared" si="2"/>
        <v>0</v>
      </c>
      <c r="G33" s="435">
        <f t="shared" si="3"/>
        <v>0</v>
      </c>
      <c r="H33" s="436">
        <f t="shared" si="4"/>
        <v>0</v>
      </c>
      <c r="I33" s="437">
        <f t="shared" si="5"/>
        <v>0</v>
      </c>
      <c r="J33" s="388"/>
      <c r="K33" s="389"/>
      <c r="L33" s="390"/>
    </row>
    <row r="34" spans="1:19" ht="20.100000000000001" customHeight="1" x14ac:dyDescent="0.2">
      <c r="A34" s="423">
        <v>23</v>
      </c>
      <c r="B34" s="386"/>
      <c r="C34" s="387"/>
      <c r="D34" s="434">
        <f t="shared" si="0"/>
        <v>0</v>
      </c>
      <c r="E34" s="435">
        <f t="shared" si="1"/>
        <v>0</v>
      </c>
      <c r="F34" s="435">
        <f t="shared" si="2"/>
        <v>0</v>
      </c>
      <c r="G34" s="435">
        <f t="shared" si="3"/>
        <v>0</v>
      </c>
      <c r="H34" s="436">
        <f t="shared" si="4"/>
        <v>0</v>
      </c>
      <c r="I34" s="437">
        <f t="shared" si="5"/>
        <v>0</v>
      </c>
      <c r="J34" s="388"/>
      <c r="K34" s="389"/>
      <c r="L34" s="390"/>
    </row>
    <row r="35" spans="1:19" ht="20.100000000000001" customHeight="1" x14ac:dyDescent="0.2">
      <c r="A35" s="423">
        <v>24</v>
      </c>
      <c r="B35" s="386"/>
      <c r="C35" s="387"/>
      <c r="D35" s="434">
        <f t="shared" si="0"/>
        <v>0</v>
      </c>
      <c r="E35" s="435">
        <f t="shared" si="1"/>
        <v>0</v>
      </c>
      <c r="F35" s="435">
        <f t="shared" si="2"/>
        <v>0</v>
      </c>
      <c r="G35" s="435">
        <f t="shared" si="3"/>
        <v>0</v>
      </c>
      <c r="H35" s="436">
        <f t="shared" si="4"/>
        <v>0</v>
      </c>
      <c r="I35" s="437">
        <f t="shared" si="5"/>
        <v>0</v>
      </c>
      <c r="J35" s="388"/>
      <c r="K35" s="389"/>
      <c r="L35" s="390"/>
    </row>
    <row r="36" spans="1:19" ht="20.100000000000001" customHeight="1" x14ac:dyDescent="0.2">
      <c r="A36" s="423">
        <v>25</v>
      </c>
      <c r="B36" s="386"/>
      <c r="C36" s="387"/>
      <c r="D36" s="434">
        <f t="shared" si="0"/>
        <v>0</v>
      </c>
      <c r="E36" s="435">
        <f t="shared" si="1"/>
        <v>0</v>
      </c>
      <c r="F36" s="435">
        <f t="shared" si="2"/>
        <v>0</v>
      </c>
      <c r="G36" s="435">
        <f t="shared" si="3"/>
        <v>0</v>
      </c>
      <c r="H36" s="436">
        <f t="shared" si="4"/>
        <v>0</v>
      </c>
      <c r="I36" s="437">
        <f t="shared" si="5"/>
        <v>0</v>
      </c>
      <c r="J36" s="388"/>
      <c r="K36" s="389"/>
      <c r="L36" s="390"/>
    </row>
    <row r="37" spans="1:19" ht="20.100000000000001" customHeight="1" x14ac:dyDescent="0.2">
      <c r="A37" s="423">
        <v>26</v>
      </c>
      <c r="B37" s="386"/>
      <c r="C37" s="387"/>
      <c r="D37" s="434">
        <f t="shared" si="0"/>
        <v>0</v>
      </c>
      <c r="E37" s="435">
        <f t="shared" si="1"/>
        <v>0</v>
      </c>
      <c r="F37" s="435">
        <f t="shared" si="2"/>
        <v>0</v>
      </c>
      <c r="G37" s="435">
        <f t="shared" si="3"/>
        <v>0</v>
      </c>
      <c r="H37" s="436">
        <f t="shared" si="4"/>
        <v>0</v>
      </c>
      <c r="I37" s="437">
        <f t="shared" si="5"/>
        <v>0</v>
      </c>
      <c r="J37" s="388"/>
      <c r="K37" s="389"/>
      <c r="L37" s="390"/>
    </row>
    <row r="38" spans="1:19" ht="20.100000000000001" customHeight="1" x14ac:dyDescent="0.2">
      <c r="A38" s="423">
        <v>27</v>
      </c>
      <c r="B38" s="386"/>
      <c r="C38" s="387"/>
      <c r="D38" s="434">
        <f t="shared" si="0"/>
        <v>0</v>
      </c>
      <c r="E38" s="435">
        <f t="shared" si="1"/>
        <v>0</v>
      </c>
      <c r="F38" s="435">
        <f t="shared" si="2"/>
        <v>0</v>
      </c>
      <c r="G38" s="435">
        <f t="shared" si="3"/>
        <v>0</v>
      </c>
      <c r="H38" s="436">
        <f t="shared" si="4"/>
        <v>0</v>
      </c>
      <c r="I38" s="437">
        <f t="shared" si="5"/>
        <v>0</v>
      </c>
      <c r="J38" s="388"/>
      <c r="K38" s="389"/>
      <c r="L38" s="390"/>
    </row>
    <row r="39" spans="1:19" ht="20.100000000000001" customHeight="1" thickBot="1" x14ac:dyDescent="0.25">
      <c r="A39" s="423">
        <v>28</v>
      </c>
      <c r="B39" s="386"/>
      <c r="C39" s="387"/>
      <c r="D39" s="434">
        <f t="shared" si="0"/>
        <v>0</v>
      </c>
      <c r="E39" s="442">
        <f t="shared" si="1"/>
        <v>0</v>
      </c>
      <c r="F39" s="442">
        <f t="shared" si="2"/>
        <v>0</v>
      </c>
      <c r="G39" s="442">
        <f t="shared" si="3"/>
        <v>0</v>
      </c>
      <c r="H39" s="443">
        <f t="shared" si="4"/>
        <v>0</v>
      </c>
      <c r="I39" s="444">
        <f t="shared" si="5"/>
        <v>0</v>
      </c>
      <c r="J39" s="388"/>
      <c r="K39" s="389"/>
      <c r="L39" s="390"/>
      <c r="S39" s="378" t="s">
        <v>191</v>
      </c>
    </row>
    <row r="40" spans="1:19" ht="20.100000000000001" customHeight="1" thickBot="1" x14ac:dyDescent="0.25">
      <c r="A40" s="1271"/>
      <c r="B40" s="1272"/>
      <c r="C40" s="1273"/>
      <c r="D40" s="424">
        <f t="shared" ref="D40:I40" si="6">SUM(D12:D39)</f>
        <v>0</v>
      </c>
      <c r="E40" s="425">
        <f t="shared" si="6"/>
        <v>0</v>
      </c>
      <c r="F40" s="426">
        <f t="shared" si="6"/>
        <v>0</v>
      </c>
      <c r="G40" s="426">
        <f t="shared" si="6"/>
        <v>0</v>
      </c>
      <c r="H40" s="427">
        <f t="shared" si="6"/>
        <v>0</v>
      </c>
      <c r="I40" s="427">
        <f t="shared" si="6"/>
        <v>0</v>
      </c>
      <c r="J40" s="428"/>
      <c r="K40" s="429"/>
      <c r="L40" s="430"/>
    </row>
    <row r="41" spans="1:19" ht="20.100000000000001" customHeight="1" thickBot="1" x14ac:dyDescent="0.25">
      <c r="A41" s="415"/>
      <c r="B41" s="415"/>
      <c r="C41" s="431"/>
      <c r="D41" s="415"/>
      <c r="E41" s="415"/>
      <c r="F41" s="415"/>
      <c r="G41" s="432"/>
      <c r="H41" s="432"/>
      <c r="I41" s="432"/>
      <c r="J41" s="415"/>
      <c r="K41" s="415"/>
      <c r="L41" s="415"/>
    </row>
    <row r="42" spans="1:19" ht="33.75" customHeight="1" thickBot="1" x14ac:dyDescent="0.25">
      <c r="A42" s="415"/>
      <c r="B42" s="415"/>
      <c r="C42" s="431"/>
      <c r="D42" s="415"/>
      <c r="E42" s="415"/>
      <c r="F42" s="415"/>
      <c r="G42" s="415"/>
      <c r="H42" s="415"/>
      <c r="I42" s="415"/>
      <c r="J42" s="489" t="s">
        <v>398</v>
      </c>
      <c r="K42" s="489" t="s">
        <v>399</v>
      </c>
      <c r="L42" s="489" t="s">
        <v>410</v>
      </c>
    </row>
    <row r="43" spans="1:19" ht="20.100000000000001" customHeight="1" x14ac:dyDescent="0.2">
      <c r="A43" s="415" t="s">
        <v>356</v>
      </c>
      <c r="B43" s="415"/>
      <c r="C43" s="415"/>
      <c r="D43" s="415"/>
      <c r="E43" s="415"/>
      <c r="F43" s="415"/>
      <c r="G43" s="415"/>
      <c r="H43" s="415"/>
      <c r="I43" s="415"/>
      <c r="J43" s="404">
        <f>H40</f>
        <v>0</v>
      </c>
      <c r="K43" s="405">
        <f>I40</f>
        <v>0</v>
      </c>
      <c r="L43" s="406">
        <f>G40</f>
        <v>0</v>
      </c>
    </row>
    <row r="44" spans="1:19" ht="20.100000000000001" customHeight="1" thickBot="1" x14ac:dyDescent="0.25">
      <c r="A44" s="1274" t="str">
        <f>IF(L3="2. Klasse","Kosten BahnCard Business 2. Klasse","Kosten BahnCard Business 1. Klasse")</f>
        <v>Kosten BahnCard Business 2. Klasse</v>
      </c>
      <c r="B44" s="1274"/>
      <c r="C44" s="1275"/>
      <c r="D44" s="415"/>
      <c r="E44" s="415"/>
      <c r="F44" s="415"/>
      <c r="G44" s="415"/>
      <c r="H44" s="415"/>
      <c r="I44" s="415"/>
      <c r="J44" s="401">
        <f>IF(L3="2. Klasse",Behördenstammblatt!M23,Behördenstammblatt!M24)</f>
        <v>296.75</v>
      </c>
      <c r="K44" s="402">
        <f>IF(L3="2. Klasse",Behördenstammblatt!M27,Behördenstammblatt!M28)</f>
        <v>66.25</v>
      </c>
      <c r="L44" s="403">
        <f>IF(L3="2. Klasse",Behördenstammblatt!M31,Behördenstammblatt!M32)</f>
        <v>3961.9</v>
      </c>
    </row>
    <row r="45" spans="1:19" ht="20.100000000000001" customHeight="1" thickBot="1" x14ac:dyDescent="0.25">
      <c r="A45" s="1276" t="s">
        <v>357</v>
      </c>
      <c r="B45" s="1276"/>
      <c r="C45" s="415"/>
      <c r="D45" s="415"/>
      <c r="E45" s="415"/>
      <c r="F45" s="415"/>
      <c r="G45" s="415"/>
      <c r="H45" s="415"/>
      <c r="I45" s="415"/>
      <c r="J45" s="407">
        <f>J43-J44</f>
        <v>-296.75</v>
      </c>
      <c r="K45" s="407">
        <f>K43-K44</f>
        <v>-66.25</v>
      </c>
      <c r="L45" s="407">
        <f>L43-L44</f>
        <v>-3961.9</v>
      </c>
    </row>
    <row r="46" spans="1:19" ht="18" customHeight="1" x14ac:dyDescent="0.2">
      <c r="D46" s="395"/>
      <c r="E46" s="395"/>
      <c r="F46" s="395"/>
      <c r="J46" s="395"/>
      <c r="K46" s="395"/>
      <c r="L46" s="395"/>
    </row>
    <row r="59" spans="15:15" x14ac:dyDescent="0.2">
      <c r="O59" s="396"/>
    </row>
    <row r="61" spans="15:15" x14ac:dyDescent="0.2">
      <c r="O61" s="396"/>
    </row>
    <row r="63" spans="15:15" x14ac:dyDescent="0.2">
      <c r="O63" s="396"/>
    </row>
    <row r="64" spans="15:15" x14ac:dyDescent="0.2">
      <c r="O64" s="382"/>
    </row>
    <row r="65" spans="15:15" x14ac:dyDescent="0.2">
      <c r="O65" s="382"/>
    </row>
    <row r="66" spans="15:15" x14ac:dyDescent="0.2">
      <c r="O66" s="382"/>
    </row>
    <row r="97" spans="15:15" x14ac:dyDescent="0.2">
      <c r="O97" s="382"/>
    </row>
    <row r="98" spans="15:15" x14ac:dyDescent="0.2">
      <c r="O98" s="382"/>
    </row>
    <row r="99" spans="15:15" x14ac:dyDescent="0.2">
      <c r="O99" s="382"/>
    </row>
    <row r="100" spans="15:15" x14ac:dyDescent="0.2">
      <c r="O100" s="382"/>
    </row>
    <row r="117" spans="15:15" x14ac:dyDescent="0.2">
      <c r="O117" s="382"/>
    </row>
    <row r="118" spans="15:15" x14ac:dyDescent="0.2">
      <c r="O118" s="382"/>
    </row>
    <row r="123" spans="15:15" x14ac:dyDescent="0.2">
      <c r="O123" s="382"/>
    </row>
    <row r="134" spans="15:15" x14ac:dyDescent="0.2">
      <c r="O134" s="382"/>
    </row>
    <row r="135" spans="15:15" x14ac:dyDescent="0.2">
      <c r="O135" s="382"/>
    </row>
  </sheetData>
  <sheetProtection password="DA8F" sheet="1" selectLockedCells="1"/>
  <dataConsolidate/>
  <mergeCells count="16">
    <mergeCell ref="A1:L1"/>
    <mergeCell ref="A3:K3"/>
    <mergeCell ref="A4:B4"/>
    <mergeCell ref="C4:L4"/>
    <mergeCell ref="A5:B5"/>
    <mergeCell ref="K5:L5"/>
    <mergeCell ref="A40:C40"/>
    <mergeCell ref="A44:C44"/>
    <mergeCell ref="A45:B45"/>
    <mergeCell ref="A6:B6"/>
    <mergeCell ref="C6:J6"/>
    <mergeCell ref="A8:A9"/>
    <mergeCell ref="B8:B9"/>
    <mergeCell ref="C8:C9"/>
    <mergeCell ref="J8:L8"/>
    <mergeCell ref="A7:C7"/>
  </mergeCells>
  <dataValidations xWindow="115" yWindow="614" count="6">
    <dataValidation type="date" allowBlank="1" showInputMessage="1" showErrorMessage="1" errorTitle="Datum der Abrechnung" error="Bitte überprüfen Sie das Datum!_x000a_Anfangswert: 01.01.2006" sqref="L6">
      <formula1>38718</formula1>
      <formula2>73050</formula2>
    </dataValidation>
    <dataValidation type="date" allowBlank="1" showInputMessage="1" showErrorMessage="1" errorTitle="Datum der Dienstreise" error="Bitte überprüfen Sie das Datum!_x000a_Anfangswert: 01.01.2006" sqref="B13:B39">
      <formula1>38718</formula1>
      <formula2>73050</formula2>
    </dataValidation>
    <dataValidation type="list" allowBlank="1" showInputMessage="1" showErrorMessage="1" sqref="L3">
      <formula1>"2. Klasse,1. Klasse"</formula1>
    </dataValidation>
    <dataValidation type="date" allowBlank="1" showInputMessage="1" showErrorMessage="1" errorTitle="Datum der Dienstreise" error="Bitte überprüfen Sie das Datum!_x000a_Anfangswert: 01.01.2006" promptTitle="Fahrkosten" prompt="Erfassen Sie hier bitte die Kosten für die Fahrkarten der: _x000a_- letzten 12 Monate, z. B. anhand_x000a_   Ihrer Reisekostenabrechng.  oder_x000a_- geplanten Reisen innerh. d._x000a_  Geltungsdauer d. beantragten_x000a_  BahnCard über das TMS 1. Ausbaustufe_x000a_" sqref="B12">
      <formula1>38718</formula1>
      <formula2>73050</formula2>
    </dataValidation>
    <dataValidation type="list" allowBlank="1" showInputMessage="1" showErrorMessage="1" errorTitle="Datum der Abrechnung" error="Bitte überprüfen Sie das Datum!_x000a_Anfangswert: 01.01.2006" sqref="L7">
      <formula1>Bahncardart</formula1>
    </dataValidation>
    <dataValidation type="list" allowBlank="1" showInputMessage="1" showErrorMessage="1" sqref="J7">
      <formula1>"nein,ja"</formula1>
    </dataValidation>
  </dataValidations>
  <pageMargins left="0.55118110236220474" right="7.874015748031496E-2" top="0.70866141732283472" bottom="0.59055118110236227" header="0.23622047244094491" footer="0.15748031496062992"/>
  <pageSetup paperSize="9" scale="75" orientation="portrait" blackAndWhite="1"/>
  <headerFooter alignWithMargins="0">
    <oddFooter>&amp;L&amp;8Wirtschaftlichkeitsanalyse BahnCard Business
Anlage 1&amp;C&amp;8&amp;P/&amp;N&amp;R&amp;8Stand: Januar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48</vt:i4>
      </vt:variant>
    </vt:vector>
  </HeadingPairs>
  <TitlesOfParts>
    <vt:vector size="62" baseType="lpstr">
      <vt:lpstr>Personenstammblatt</vt:lpstr>
      <vt:lpstr>Bedingungen</vt:lpstr>
      <vt:lpstr>Bedingungen Vz M</vt:lpstr>
      <vt:lpstr>Nutzungshinweise</vt:lpstr>
      <vt:lpstr>Dienstreiseantrag eintägig</vt:lpstr>
      <vt:lpstr>Reisekostenabrechnung eintägig</vt:lpstr>
      <vt:lpstr>Dienstreiseantrag mehrtägig</vt:lpstr>
      <vt:lpstr>Reisekostenabrechnung mehrtägig</vt:lpstr>
      <vt:lpstr>Wirtschaftlichkeit BahnCard</vt:lpstr>
      <vt:lpstr>Reisebüro</vt:lpstr>
      <vt:lpstr>Reisebüro Vz M</vt:lpstr>
      <vt:lpstr>Mitreisende</vt:lpstr>
      <vt:lpstr>Kostenübernahme</vt:lpstr>
      <vt:lpstr>Behördenstammblatt</vt:lpstr>
      <vt:lpstr>'Wirtschaftlichkeit BahnCard'!Bahncardart</vt:lpstr>
      <vt:lpstr>Bahncardart</vt:lpstr>
      <vt:lpstr>'Wirtschaftlichkeit BahnCard'!Beförderungsmittel</vt:lpstr>
      <vt:lpstr>Beförderungsmittel</vt:lpstr>
      <vt:lpstr>BeförderungsmittelNPÄ</vt:lpstr>
      <vt:lpstr>'Wirtschaftlichkeit BahnCard'!Behörden</vt:lpstr>
      <vt:lpstr>Behörden</vt:lpstr>
      <vt:lpstr>'Wirtschaftlichkeit BahnCard'!Bereiche</vt:lpstr>
      <vt:lpstr>Bereiche</vt:lpstr>
      <vt:lpstr>BereicheFM</vt:lpstr>
      <vt:lpstr>'Wirtschaftlichkeit BahnCard'!Dienstgeschäft</vt:lpstr>
      <vt:lpstr>Dienstgeschäft</vt:lpstr>
      <vt:lpstr>DienstgeschäftSBA</vt:lpstr>
      <vt:lpstr>Bedingungen!Druckbereich</vt:lpstr>
      <vt:lpstr>'Bedingungen Vz M'!Druckbereich</vt:lpstr>
      <vt:lpstr>'Dienstreiseantrag eintägig'!Druckbereich</vt:lpstr>
      <vt:lpstr>'Dienstreiseantrag mehrtägig'!Druckbereich</vt:lpstr>
      <vt:lpstr>Kostenübernahme!Druckbereich</vt:lpstr>
      <vt:lpstr>Mitreisende!Druckbereich</vt:lpstr>
      <vt:lpstr>Personenstammblatt!Druckbereich</vt:lpstr>
      <vt:lpstr>Reisebüro!Druckbereich</vt:lpstr>
      <vt:lpstr>'Reisebüro Vz M'!Druckbereich</vt:lpstr>
      <vt:lpstr>'Reisekostenabrechnung eintägig'!Druckbereich</vt:lpstr>
      <vt:lpstr>'Reisekostenabrechnung mehrtägig'!Druckbereich</vt:lpstr>
      <vt:lpstr>'Wirtschaftlichkeit BahnCard'!Druckbereich</vt:lpstr>
      <vt:lpstr>'Wirtschaftlichkeit BahnCard'!Drucktitel</vt:lpstr>
      <vt:lpstr>'Wirtschaftlichkeit BahnCard'!Haushalt</vt:lpstr>
      <vt:lpstr>Haushalt</vt:lpstr>
      <vt:lpstr>HaushaltFM</vt:lpstr>
      <vt:lpstr>Identifikation</vt:lpstr>
      <vt:lpstr>'Wirtschaftlichkeit BahnCard'!Kostenart</vt:lpstr>
      <vt:lpstr>Kostenart</vt:lpstr>
      <vt:lpstr>KostenartWit</vt:lpstr>
      <vt:lpstr>KostenBahnCard</vt:lpstr>
      <vt:lpstr>'Wirtschaftlichkeit BahnCard'!Kostenstelle</vt:lpstr>
      <vt:lpstr>Kostenstelle</vt:lpstr>
      <vt:lpstr>KostenstelleWit</vt:lpstr>
      <vt:lpstr>'Wirtschaftlichkeit BahnCard'!Kostenträger</vt:lpstr>
      <vt:lpstr>Kostenträger</vt:lpstr>
      <vt:lpstr>KostenträgerWit</vt:lpstr>
      <vt:lpstr>'Wirtschaftlichkeit BahnCard'!Projekt</vt:lpstr>
      <vt:lpstr>Projekt</vt:lpstr>
      <vt:lpstr>ProjektFM</vt:lpstr>
      <vt:lpstr>'Wirtschaftlichkeit BahnCard'!Reiseart1</vt:lpstr>
      <vt:lpstr>Reiseart1</vt:lpstr>
      <vt:lpstr>'Wirtschaftlichkeit BahnCard'!Reiseart2</vt:lpstr>
      <vt:lpstr>Reiseart2</vt:lpstr>
      <vt:lpstr>Ticketbereitstellung</vt:lpstr>
    </vt:vector>
  </TitlesOfParts>
  <Company>Finanzministerium 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fm170f</dc:creator>
  <cp:lastModifiedBy>Buchholz, Frank</cp:lastModifiedBy>
  <cp:lastPrinted>2020-12-16T06:04:06Z</cp:lastPrinted>
  <dcterms:created xsi:type="dcterms:W3CDTF">2009-05-14T11:41:14Z</dcterms:created>
  <dcterms:modified xsi:type="dcterms:W3CDTF">2021-01-06T16:16:33Z</dcterms:modified>
</cp:coreProperties>
</file>