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0" yWindow="0" windowWidth="21840" windowHeight="12525" tabRatio="933" activeTab="4"/>
  </bookViews>
  <sheets>
    <sheet name="Personenstammblatt" sheetId="6" r:id="rId1"/>
    <sheet name="Bedingungen" sheetId="5" state="hidden" r:id="rId2"/>
    <sheet name="Bedingungen Vz M" sheetId="17" r:id="rId3"/>
    <sheet name="Nutzungshinweise" sheetId="12" r:id="rId4"/>
    <sheet name="Dienstreiseantrag eintägig" sheetId="11" r:id="rId5"/>
    <sheet name="Reisekostenabrechnung eintägig" sheetId="4" r:id="rId6"/>
    <sheet name="Dienstreiseantrag mehrtägig" sheetId="1" r:id="rId7"/>
    <sheet name="Reisekostenabrechnung mehrtägig" sheetId="2" r:id="rId8"/>
    <sheet name="Wirtschaftlichkeit BahnCard" sheetId="20" r:id="rId9"/>
    <sheet name="Reisebüro" sheetId="19" state="hidden" r:id="rId10"/>
    <sheet name="Reisebüro Vz M" sheetId="15" r:id="rId11"/>
    <sheet name="Mitreisende" sheetId="8" r:id="rId12"/>
    <sheet name="Kostenübernahme" sheetId="10" r:id="rId13"/>
    <sheet name="Behördenstammblatt" sheetId="3" state="hidden" r:id="rId14"/>
  </sheets>
  <definedNames>
    <definedName name="Bahncardart" localSheetId="8">Behördenstammblatt!$M$2:$M$12</definedName>
    <definedName name="Bahncardart">Behördenstammblatt!$M$2:$M$12</definedName>
    <definedName name="Beförderungsmittel" localSheetId="8">Behördenstammblatt!$C$2:$C$16</definedName>
    <definedName name="Beförderungsmittel">Behördenstammblatt!$C$2:$C$15</definedName>
    <definedName name="BeförderungsmittelNPÄ">Behördenstammblatt!$C$2:$C$16</definedName>
    <definedName name="Behörde" localSheetId="2">Behördenstammblatt!#REF!</definedName>
    <definedName name="Behörde" localSheetId="9">Behördenstammblatt!#REF!</definedName>
    <definedName name="Behörde" localSheetId="8">Behördenstammblatt!#REF!</definedName>
    <definedName name="Behörde">Behördenstammblatt!#REF!</definedName>
    <definedName name="Behörden" localSheetId="8">Behördenstammblatt!$A$2</definedName>
    <definedName name="Behörden">Behördenstammblatt!$A$2</definedName>
    <definedName name="Bereich" localSheetId="2">Behördenstammblatt!#REF!</definedName>
    <definedName name="Bereich" localSheetId="9">Behördenstammblatt!#REF!</definedName>
    <definedName name="Bereich" localSheetId="8">Behördenstammblatt!#REF!</definedName>
    <definedName name="Bereich">Behördenstammblatt!#REF!</definedName>
    <definedName name="Bereiche" localSheetId="8">Behördenstammblatt!$B$2:$B$8</definedName>
    <definedName name="Bereiche">Behördenstammblatt!$B$2:$B$10</definedName>
    <definedName name="BereicheFM">Behördenstammblatt!$B$2:$B$8</definedName>
    <definedName name="Dienstgeschäft" localSheetId="8">Behördenstammblatt!$P$16:$P$21</definedName>
    <definedName name="Dienstgeschäft">Behördenstammblatt!$P$16:$P$21</definedName>
    <definedName name="DienstgeschäftSBA">Behördenstammblatt!$P$16:$P$21</definedName>
    <definedName name="_xlnm.Print_Area" localSheetId="1">Bedingungen!$A$1:$C$35</definedName>
    <definedName name="_xlnm.Print_Area" localSheetId="2">'Bedingungen Vz M'!$B$1:$C$35</definedName>
    <definedName name="_xlnm.Print_Area" localSheetId="4">'Dienstreiseantrag eintägig'!$A$1:$AF$58</definedName>
    <definedName name="_xlnm.Print_Area" localSheetId="6">'Dienstreiseantrag mehrtägig'!$A$1:$AF$68</definedName>
    <definedName name="_xlnm.Print_Area" localSheetId="12">Kostenübernahme!$A$2:$H$58</definedName>
    <definedName name="_xlnm.Print_Area" localSheetId="11">Mitreisende!$A$2:$K$51</definedName>
    <definedName name="_xlnm.Print_Area" localSheetId="0">Personenstammblatt!$A$1:$AD$24</definedName>
    <definedName name="_xlnm.Print_Area" localSheetId="9">Reisebüro!$A$2:$M$59</definedName>
    <definedName name="_xlnm.Print_Area" localSheetId="10">'Reisebüro Vz M'!$A$2:$M$62</definedName>
    <definedName name="_xlnm.Print_Area" localSheetId="5">'Reisekostenabrechnung eintägig'!$A$1:$AF$65</definedName>
    <definedName name="_xlnm.Print_Area" localSheetId="7">'Reisekostenabrechnung mehrtägig'!$A$1:$AF$114</definedName>
    <definedName name="_xlnm.Print_Area" localSheetId="8">'Wirtschaftlichkeit BahnCard'!$A$1:$L$48</definedName>
    <definedName name="_xlnm.Print_Titles" localSheetId="8">'Wirtschaftlichkeit BahnCard'!$9:$11</definedName>
    <definedName name="Haushalt" localSheetId="8">Behördenstammblatt!$D$2:$D$5</definedName>
    <definedName name="Haushalt">Behördenstammblatt!$D$2:$D$18</definedName>
    <definedName name="HaushaltFM">Behördenstammblatt!$D$2:$D$4</definedName>
    <definedName name="Identifikation">Behördenstammblatt!$M$20:$M$24</definedName>
    <definedName name="Kostenart" localSheetId="8">Behördenstammblatt!$G$2</definedName>
    <definedName name="Kostenart">Behördenstammblatt!$G$2</definedName>
    <definedName name="KostenartWit">Behördenstammblatt!$G$2:$G$10</definedName>
    <definedName name="KostenBahnCard">Behördenstammblatt!$M$23:$M$24</definedName>
    <definedName name="Kostenstelle" localSheetId="8">Behördenstammblatt!$F$2</definedName>
    <definedName name="Kostenstelle">Behördenstammblatt!$F$2</definedName>
    <definedName name="KostenstelleWit">Behördenstammblatt!$F$2:$F$9</definedName>
    <definedName name="Kostenträger" localSheetId="8">Behördenstammblatt!$H$2</definedName>
    <definedName name="Kostenträger">Behördenstammblatt!$H$2</definedName>
    <definedName name="KostenträgerWit">Behördenstammblatt!$H$2</definedName>
    <definedName name="Projekt" localSheetId="8">Behördenstammblatt!$E$2:$E$13</definedName>
    <definedName name="Projekt">Behördenstammblatt!$E$2:$E$13</definedName>
    <definedName name="ProjektFM">Behördenstammblatt!$E$2:$E$13</definedName>
    <definedName name="Reiseart1" localSheetId="8">Behördenstammblatt!$P$2:$P$6</definedName>
    <definedName name="Reiseart1">Behördenstammblatt!$P$2:$P$6</definedName>
    <definedName name="Reiseart2" localSheetId="8">Behördenstammblatt!$P$9:$P$12</definedName>
    <definedName name="Reiseart2">Behördenstammblatt!$P$9:$P$12</definedName>
    <definedName name="Ticketbereitstellung">Behördenstammblatt!$M$14:$M$16</definedName>
  </definedNames>
  <calcPr calcId="145621"/>
</workbook>
</file>

<file path=xl/calcChain.xml><?xml version="1.0" encoding="utf-8"?>
<calcChain xmlns="http://schemas.openxmlformats.org/spreadsheetml/2006/main">
  <c r="R13" i="2" l="1"/>
  <c r="AP7" i="2" s="1"/>
  <c r="AQ7" i="2" s="1"/>
  <c r="AH3" i="2" s="1"/>
  <c r="AL16" i="6"/>
  <c r="AL17" i="6" s="1"/>
  <c r="T13" i="6" s="1"/>
  <c r="F56" i="11"/>
  <c r="F66" i="1"/>
  <c r="F68" i="1"/>
  <c r="F58" i="11"/>
  <c r="S5" i="1"/>
  <c r="AA5" i="1"/>
  <c r="AA4" i="1"/>
  <c r="S4" i="1"/>
  <c r="E4" i="1"/>
  <c r="A4" i="1"/>
  <c r="K108" i="2"/>
  <c r="Y108" i="2"/>
  <c r="L6" i="20"/>
  <c r="A15" i="2"/>
  <c r="A14" i="4"/>
  <c r="A22" i="4"/>
  <c r="A20" i="4"/>
  <c r="K55" i="4"/>
  <c r="Y55" i="4" s="1"/>
  <c r="L12" i="11"/>
  <c r="K7" i="20"/>
  <c r="M109" i="2"/>
  <c r="X7" i="2"/>
  <c r="J5" i="2"/>
  <c r="J4" i="2"/>
  <c r="Q9" i="2"/>
  <c r="I9" i="2"/>
  <c r="E9" i="2"/>
  <c r="A9" i="2"/>
  <c r="Q8" i="2"/>
  <c r="I8" i="2"/>
  <c r="E8" i="2"/>
  <c r="A8" i="2"/>
  <c r="AB7" i="2"/>
  <c r="S7" i="2"/>
  <c r="O7" i="2"/>
  <c r="J7" i="2"/>
  <c r="A7" i="2"/>
  <c r="AB6" i="2"/>
  <c r="X6" i="2"/>
  <c r="S6" i="2"/>
  <c r="O6" i="2"/>
  <c r="J6" i="2"/>
  <c r="A6" i="2"/>
  <c r="AA5" i="2"/>
  <c r="S5" i="2"/>
  <c r="O5" i="2"/>
  <c r="E5" i="2"/>
  <c r="A5" i="2"/>
  <c r="AA4" i="2"/>
  <c r="S4" i="2"/>
  <c r="O4" i="2"/>
  <c r="E4" i="2"/>
  <c r="A4" i="2"/>
  <c r="X7" i="1"/>
  <c r="AB7" i="1"/>
  <c r="S7" i="1"/>
  <c r="O7" i="1"/>
  <c r="J7" i="1"/>
  <c r="A7" i="1"/>
  <c r="J6" i="1"/>
  <c r="J5" i="1"/>
  <c r="AB6" i="1"/>
  <c r="X6" i="1"/>
  <c r="S6" i="1"/>
  <c r="O6" i="1"/>
  <c r="A6" i="1"/>
  <c r="O5" i="1"/>
  <c r="E5" i="1"/>
  <c r="A5" i="1"/>
  <c r="J4" i="1"/>
  <c r="O4" i="1"/>
  <c r="AA4" i="4"/>
  <c r="AA3" i="4"/>
  <c r="S4" i="4"/>
  <c r="S3" i="4"/>
  <c r="O3" i="4"/>
  <c r="AB6" i="4"/>
  <c r="X6" i="4"/>
  <c r="S6" i="4"/>
  <c r="O6" i="4"/>
  <c r="J6" i="4"/>
  <c r="A6" i="4"/>
  <c r="AB5" i="4"/>
  <c r="X5" i="4"/>
  <c r="S5" i="4"/>
  <c r="O5" i="4"/>
  <c r="J5" i="4"/>
  <c r="A5" i="4"/>
  <c r="O4" i="4"/>
  <c r="J4" i="4"/>
  <c r="E4" i="4"/>
  <c r="A4" i="4"/>
  <c r="J3" i="4"/>
  <c r="E3" i="4"/>
  <c r="A3" i="4"/>
  <c r="F64" i="1"/>
  <c r="F54" i="11"/>
  <c r="Z55" i="11"/>
  <c r="B55" i="11"/>
  <c r="B27" i="3"/>
  <c r="C16" i="3"/>
  <c r="O4" i="11"/>
  <c r="O3" i="11"/>
  <c r="S4" i="11"/>
  <c r="AA4" i="11"/>
  <c r="X6" i="11"/>
  <c r="X5" i="11"/>
  <c r="AC44" i="1"/>
  <c r="AC41" i="1"/>
  <c r="I53" i="1" s="1"/>
  <c r="B25" i="15"/>
  <c r="B22" i="19"/>
  <c r="AA3" i="11"/>
  <c r="S3" i="11"/>
  <c r="AB5" i="11"/>
  <c r="AC26" i="2"/>
  <c r="A30" i="1"/>
  <c r="A28" i="11"/>
  <c r="L44" i="20"/>
  <c r="K44" i="20"/>
  <c r="J44" i="20"/>
  <c r="A44" i="20"/>
  <c r="M1" i="10"/>
  <c r="N3" i="20"/>
  <c r="N1" i="20"/>
  <c r="M1" i="20"/>
  <c r="K5" i="20"/>
  <c r="C5" i="20"/>
  <c r="C4" i="20"/>
  <c r="D39" i="20"/>
  <c r="E39" i="20" s="1"/>
  <c r="D38" i="20"/>
  <c r="E38" i="20" s="1"/>
  <c r="D37" i="20"/>
  <c r="G37" i="20" s="1"/>
  <c r="D36" i="20"/>
  <c r="E36" i="20" s="1"/>
  <c r="D35" i="20"/>
  <c r="F35" i="20" s="1"/>
  <c r="D34" i="20"/>
  <c r="G34" i="20" s="1"/>
  <c r="D33" i="20"/>
  <c r="E33" i="20" s="1"/>
  <c r="D32" i="20"/>
  <c r="F32" i="20" s="1"/>
  <c r="D31" i="20"/>
  <c r="F31" i="20" s="1"/>
  <c r="I31" i="20" s="1"/>
  <c r="D30" i="20"/>
  <c r="G30" i="20"/>
  <c r="H30" i="20" s="1"/>
  <c r="D29" i="20"/>
  <c r="E29" i="20" s="1"/>
  <c r="D28" i="20"/>
  <c r="E28" i="20" s="1"/>
  <c r="D27" i="20"/>
  <c r="F27" i="20" s="1"/>
  <c r="D26" i="20"/>
  <c r="E26" i="20" s="1"/>
  <c r="D25" i="20"/>
  <c r="E25" i="20" s="1"/>
  <c r="H25" i="20" s="1"/>
  <c r="D24" i="20"/>
  <c r="E24" i="20"/>
  <c r="D23" i="20"/>
  <c r="E23" i="20" s="1"/>
  <c r="D22" i="20"/>
  <c r="G22" i="20" s="1"/>
  <c r="D21" i="20"/>
  <c r="G21" i="20"/>
  <c r="I21" i="20" s="1"/>
  <c r="D20" i="20"/>
  <c r="G20" i="20" s="1"/>
  <c r="D19" i="20"/>
  <c r="G19" i="20"/>
  <c r="I19" i="20" s="1"/>
  <c r="D18" i="20"/>
  <c r="E18" i="20" s="1"/>
  <c r="H18" i="20" s="1"/>
  <c r="D17" i="20"/>
  <c r="G17" i="20"/>
  <c r="I17" i="20" s="1"/>
  <c r="D16" i="20"/>
  <c r="E16" i="20" s="1"/>
  <c r="H16" i="20" s="1"/>
  <c r="D15" i="20"/>
  <c r="E15" i="20" s="1"/>
  <c r="D14" i="20"/>
  <c r="D13" i="20"/>
  <c r="F13" i="20"/>
  <c r="D12" i="20"/>
  <c r="I38" i="19"/>
  <c r="A23" i="2"/>
  <c r="C19" i="15"/>
  <c r="I43" i="19"/>
  <c r="I42" i="19"/>
  <c r="I41" i="19"/>
  <c r="I40" i="19"/>
  <c r="I39" i="19"/>
  <c r="I37" i="19"/>
  <c r="I36" i="19"/>
  <c r="C29" i="19"/>
  <c r="I23" i="19"/>
  <c r="H23" i="19"/>
  <c r="H22" i="19"/>
  <c r="H21" i="19"/>
  <c r="B21" i="19"/>
  <c r="B18" i="19"/>
  <c r="B17" i="19"/>
  <c r="C16" i="19"/>
  <c r="B15" i="19"/>
  <c r="I14" i="19"/>
  <c r="B14" i="19"/>
  <c r="H13" i="19"/>
  <c r="B13" i="19"/>
  <c r="R5" i="19"/>
  <c r="F2" i="19"/>
  <c r="C32" i="15"/>
  <c r="G12" i="4"/>
  <c r="W12" i="4" s="1"/>
  <c r="B44" i="2"/>
  <c r="AC44" i="2" s="1"/>
  <c r="B32" i="4"/>
  <c r="AC32" i="4" s="1"/>
  <c r="AC33" i="4" s="1"/>
  <c r="AC31" i="4"/>
  <c r="X26" i="1"/>
  <c r="AD26" i="1" s="1"/>
  <c r="X27" i="1"/>
  <c r="AD27" i="1"/>
  <c r="X28" i="1"/>
  <c r="AD28" i="1" s="1"/>
  <c r="X29" i="1"/>
  <c r="AD29" i="1"/>
  <c r="X25" i="11"/>
  <c r="AD25" i="11" s="1"/>
  <c r="X26" i="11"/>
  <c r="AD26" i="11"/>
  <c r="X27" i="11"/>
  <c r="AD27" i="11" s="1"/>
  <c r="X25" i="1"/>
  <c r="AD25" i="1"/>
  <c r="X24" i="11"/>
  <c r="AD24" i="11" s="1"/>
  <c r="E43" i="11" s="1"/>
  <c r="U43" i="11" s="1"/>
  <c r="AG43" i="11" s="1"/>
  <c r="I26" i="15"/>
  <c r="H26" i="15"/>
  <c r="H25" i="15"/>
  <c r="H24" i="15"/>
  <c r="I17" i="15"/>
  <c r="B24" i="15"/>
  <c r="B20" i="15"/>
  <c r="B21" i="15"/>
  <c r="H16" i="15"/>
  <c r="R5" i="15"/>
  <c r="B18" i="15"/>
  <c r="B17" i="15"/>
  <c r="B16" i="15"/>
  <c r="C34" i="17"/>
  <c r="I47" i="15"/>
  <c r="I46" i="15"/>
  <c r="I45" i="15"/>
  <c r="I44" i="15"/>
  <c r="I43" i="15"/>
  <c r="I42" i="15"/>
  <c r="I41" i="15"/>
  <c r="I40" i="15"/>
  <c r="I39" i="15"/>
  <c r="I38" i="15"/>
  <c r="F2" i="15"/>
  <c r="B52" i="11"/>
  <c r="AG45" i="11"/>
  <c r="AC46" i="11"/>
  <c r="AG55" i="1"/>
  <c r="L12" i="4"/>
  <c r="U13" i="2"/>
  <c r="AM1" i="2"/>
  <c r="E2" i="8"/>
  <c r="U12" i="4"/>
  <c r="J12" i="4"/>
  <c r="A12" i="4"/>
  <c r="Q9" i="1"/>
  <c r="I9" i="1"/>
  <c r="E9" i="1"/>
  <c r="A9" i="1"/>
  <c r="Q8" i="1"/>
  <c r="I8" i="1"/>
  <c r="E8" i="1"/>
  <c r="A8" i="1"/>
  <c r="Q7" i="4"/>
  <c r="I7" i="4"/>
  <c r="E7" i="4"/>
  <c r="A7" i="4"/>
  <c r="A8" i="4"/>
  <c r="E8" i="4"/>
  <c r="I8" i="4"/>
  <c r="Q8" i="4"/>
  <c r="E3" i="11"/>
  <c r="J3" i="11"/>
  <c r="Q7" i="11"/>
  <c r="I7" i="11"/>
  <c r="E7" i="11"/>
  <c r="A7" i="11"/>
  <c r="A3" i="11"/>
  <c r="A5" i="11"/>
  <c r="J5" i="11"/>
  <c r="O5" i="11"/>
  <c r="S5" i="11"/>
  <c r="AB6" i="11"/>
  <c r="C88" i="12"/>
  <c r="C34" i="5"/>
  <c r="K2" i="10"/>
  <c r="N2" i="8"/>
  <c r="AM1" i="1"/>
  <c r="AM2" i="4"/>
  <c r="AM1" i="4"/>
  <c r="AM1" i="11"/>
  <c r="B62" i="1"/>
  <c r="F62" i="1"/>
  <c r="F52" i="11"/>
  <c r="F50" i="11"/>
  <c r="B50" i="11"/>
  <c r="AC55" i="2"/>
  <c r="AC56" i="2"/>
  <c r="AC57" i="2"/>
  <c r="AC58" i="2"/>
  <c r="AC59" i="2"/>
  <c r="AC62" i="2" s="1"/>
  <c r="AC60" i="2"/>
  <c r="AC61" i="2"/>
  <c r="AC54" i="2"/>
  <c r="A36" i="2"/>
  <c r="A33" i="2"/>
  <c r="A30" i="2"/>
  <c r="A99" i="2"/>
  <c r="A57" i="4"/>
  <c r="AC48" i="2"/>
  <c r="AC49" i="2"/>
  <c r="AC51" i="2"/>
  <c r="AC50" i="2"/>
  <c r="AC47" i="2"/>
  <c r="AC36" i="4"/>
  <c r="AC39" i="4"/>
  <c r="AC37" i="4"/>
  <c r="AC38" i="4"/>
  <c r="AC35" i="4"/>
  <c r="AC38" i="2"/>
  <c r="AC45" i="2" s="1"/>
  <c r="AC43" i="2"/>
  <c r="AC42" i="2"/>
  <c r="AC41" i="2"/>
  <c r="AC40" i="2"/>
  <c r="AC39" i="2"/>
  <c r="AC30" i="4"/>
  <c r="AC28" i="4"/>
  <c r="AC29" i="4"/>
  <c r="AC27" i="4"/>
  <c r="AC26" i="4"/>
  <c r="B64" i="1"/>
  <c r="F65" i="1" s="1"/>
  <c r="B54" i="11"/>
  <c r="F55" i="11"/>
  <c r="I3" i="8"/>
  <c r="F3" i="8"/>
  <c r="AB13" i="1"/>
  <c r="AB13" i="2"/>
  <c r="W13" i="1"/>
  <c r="W13" i="2" s="1"/>
  <c r="AF28" i="11"/>
  <c r="AF30" i="1"/>
  <c r="AB50" i="1"/>
  <c r="AC84" i="2"/>
  <c r="AC83" i="2"/>
  <c r="AC82" i="2"/>
  <c r="AC81" i="2"/>
  <c r="AC80" i="2"/>
  <c r="AC79" i="2"/>
  <c r="AC78" i="2"/>
  <c r="AC77" i="2"/>
  <c r="AC96" i="2"/>
  <c r="AC95" i="2"/>
  <c r="AC94" i="2"/>
  <c r="AC93" i="2"/>
  <c r="AC92" i="2"/>
  <c r="AC91" i="2"/>
  <c r="AC90" i="2"/>
  <c r="AC89" i="2"/>
  <c r="AC97" i="2" s="1"/>
  <c r="J4" i="11"/>
  <c r="D16" i="10"/>
  <c r="L14" i="2"/>
  <c r="L14" i="1"/>
  <c r="L13" i="4"/>
  <c r="L13" i="11"/>
  <c r="AB12" i="11"/>
  <c r="W12" i="11"/>
  <c r="R12" i="11"/>
  <c r="B60" i="1"/>
  <c r="F60" i="1"/>
  <c r="A17" i="11"/>
  <c r="K17" i="11"/>
  <c r="V17" i="4"/>
  <c r="K17" i="4"/>
  <c r="A17" i="4"/>
  <c r="V17" i="11"/>
  <c r="Z63" i="1"/>
  <c r="Z53" i="11"/>
  <c r="AE1" i="6"/>
  <c r="B22" i="15" s="1"/>
  <c r="AE12" i="4"/>
  <c r="Z12" i="4"/>
  <c r="Q8" i="11"/>
  <c r="I8" i="11"/>
  <c r="E8" i="11"/>
  <c r="A8" i="11"/>
  <c r="S6" i="11"/>
  <c r="O6" i="11"/>
  <c r="J6" i="11"/>
  <c r="A6" i="11"/>
  <c r="E4" i="11"/>
  <c r="A4" i="11"/>
  <c r="M43" i="11"/>
  <c r="X36" i="11"/>
  <c r="M53" i="1"/>
  <c r="C20" i="10"/>
  <c r="C19" i="10"/>
  <c r="C18" i="10"/>
  <c r="C15" i="10"/>
  <c r="C14" i="10"/>
  <c r="A3" i="10"/>
  <c r="A2" i="10"/>
  <c r="G13" i="2"/>
  <c r="A21" i="2"/>
  <c r="V18" i="2"/>
  <c r="K18" i="2"/>
  <c r="A18" i="2"/>
  <c r="AE13" i="2"/>
  <c r="Z13" i="2"/>
  <c r="L13" i="1"/>
  <c r="L13" i="2" s="1"/>
  <c r="J13" i="2"/>
  <c r="A13" i="2"/>
  <c r="V18" i="1"/>
  <c r="K18" i="1"/>
  <c r="A18" i="1"/>
  <c r="AC73" i="2"/>
  <c r="AB46" i="2"/>
  <c r="Y46" i="2"/>
  <c r="M46" i="2"/>
  <c r="AC54" i="4"/>
  <c r="AC48" i="4"/>
  <c r="AB34" i="4"/>
  <c r="Y34" i="4"/>
  <c r="M34" i="4"/>
  <c r="X38" i="1"/>
  <c r="AC56" i="1"/>
  <c r="G13" i="20"/>
  <c r="I13" i="20" s="1"/>
  <c r="AC85" i="2"/>
  <c r="R12" i="4"/>
  <c r="AP7" i="4" s="1"/>
  <c r="AQ7" i="4" s="1"/>
  <c r="AH3" i="4" s="1"/>
  <c r="G14" i="20"/>
  <c r="H14" i="20" s="1"/>
  <c r="E32" i="20"/>
  <c r="F12" i="20"/>
  <c r="E19" i="20"/>
  <c r="F17" i="20"/>
  <c r="G28" i="20"/>
  <c r="F24" i="20"/>
  <c r="E30" i="20"/>
  <c r="F23" i="20"/>
  <c r="I23" i="20" s="1"/>
  <c r="G23" i="20"/>
  <c r="H23" i="20" s="1"/>
  <c r="G24" i="20"/>
  <c r="H24" i="20" s="1"/>
  <c r="E12" i="20"/>
  <c r="F21" i="20"/>
  <c r="F25" i="20"/>
  <c r="I25" i="20" s="1"/>
  <c r="G26" i="20"/>
  <c r="H26" i="20" s="1"/>
  <c r="F30" i="20"/>
  <c r="E21" i="20"/>
  <c r="F34" i="20"/>
  <c r="E13" i="20"/>
  <c r="H13" i="20" s="1"/>
  <c r="G12" i="20"/>
  <c r="H12" i="20" s="1"/>
  <c r="I12" i="20"/>
  <c r="E17" i="20"/>
  <c r="G32" i="20"/>
  <c r="H32" i="20" s="1"/>
  <c r="G25" i="20"/>
  <c r="E34" i="20"/>
  <c r="F19" i="20"/>
  <c r="F39" i="20"/>
  <c r="F14" i="20"/>
  <c r="G36" i="20"/>
  <c r="H36" i="20" s="1"/>
  <c r="E14" i="20"/>
  <c r="F37" i="20"/>
  <c r="F36" i="20"/>
  <c r="G16" i="20"/>
  <c r="F16" i="20"/>
  <c r="G27" i="20"/>
  <c r="F33" i="20"/>
  <c r="G29" i="20"/>
  <c r="H29" i="20" s="1"/>
  <c r="G33" i="20"/>
  <c r="I33" i="20" s="1"/>
  <c r="AB12" i="4"/>
  <c r="H19" i="20"/>
  <c r="I30" i="20"/>
  <c r="H21" i="20"/>
  <c r="G18" i="20"/>
  <c r="I18" i="20" s="1"/>
  <c r="F29" i="20"/>
  <c r="I29" i="20" s="1"/>
  <c r="H17" i="20"/>
  <c r="G31" i="20"/>
  <c r="F18" i="20"/>
  <c r="I16" i="20"/>
  <c r="E27" i="20"/>
  <c r="H27" i="20"/>
  <c r="D40" i="20"/>
  <c r="E31" i="20"/>
  <c r="E20" i="20"/>
  <c r="F20" i="20"/>
  <c r="G15" i="20"/>
  <c r="I15" i="20" s="1"/>
  <c r="F15" i="20"/>
  <c r="G38" i="20"/>
  <c r="H38" i="20" s="1"/>
  <c r="F38" i="20"/>
  <c r="I38" i="20"/>
  <c r="H31" i="20"/>
  <c r="B3" i="8"/>
  <c r="C17" i="10"/>
  <c r="B19" i="19"/>
  <c r="I34" i="20" l="1"/>
  <c r="H34" i="20"/>
  <c r="E53" i="1"/>
  <c r="U53" i="1" s="1"/>
  <c r="I27" i="20"/>
  <c r="H20" i="20"/>
  <c r="I20" i="20"/>
  <c r="H37" i="20"/>
  <c r="I37" i="20"/>
  <c r="H15" i="20"/>
  <c r="G35" i="20"/>
  <c r="H28" i="20"/>
  <c r="E35" i="20"/>
  <c r="E37" i="20"/>
  <c r="G39" i="20"/>
  <c r="I24" i="20"/>
  <c r="I26" i="20"/>
  <c r="H33" i="20"/>
  <c r="I36" i="20"/>
  <c r="I14" i="20"/>
  <c r="I32" i="20"/>
  <c r="F26" i="20"/>
  <c r="E22" i="20"/>
  <c r="H22" i="20" s="1"/>
  <c r="F28" i="20"/>
  <c r="I28" i="20" s="1"/>
  <c r="F22" i="20"/>
  <c r="I22" i="20" s="1"/>
  <c r="I40" i="20" l="1"/>
  <c r="K43" i="20" s="1"/>
  <c r="K45" i="20" s="1"/>
  <c r="H40" i="20"/>
  <c r="J43" i="20" s="1"/>
  <c r="J45" i="20" s="1"/>
  <c r="F40" i="20"/>
  <c r="Z65" i="1"/>
  <c r="B65" i="1" s="1"/>
  <c r="AG53" i="1"/>
  <c r="H39" i="20"/>
  <c r="I39" i="20"/>
  <c r="H35" i="20"/>
  <c r="I35" i="20"/>
  <c r="E40" i="20"/>
  <c r="G40" i="20"/>
  <c r="L43" i="20" s="1"/>
  <c r="L45" i="20" s="1"/>
</calcChain>
</file>

<file path=xl/comments1.xml><?xml version="1.0" encoding="utf-8"?>
<comments xmlns="http://schemas.openxmlformats.org/spreadsheetml/2006/main">
  <authors>
    <author>freitagk</author>
  </authors>
  <commentList>
    <comment ref="Q43" authorId="0">
      <text>
        <r>
          <rPr>
            <b/>
            <sz val="9"/>
            <color indexed="81"/>
            <rFont val="Tahoma"/>
            <family val="2"/>
          </rPr>
          <t>Tagegeld</t>
        </r>
        <r>
          <rPr>
            <sz val="9"/>
            <color indexed="81"/>
            <rFont val="Tahoma"/>
            <family val="2"/>
          </rPr>
          <t xml:space="preserve">
Anspruch auf Tagegeld ab:
8 Stunden in Höhe von 5,00 Euro
14 Stunden in Höhe von 10,00 Euro
Werden dabei Mahlzeiten des Amtes wegen unentgeltlich bereit gestellt,  ist dies auch dann anzuzeigen,  wenn auf RK-Vergütung verzichtet wird.</t>
        </r>
      </text>
    </comment>
  </commentList>
</comments>
</file>

<file path=xl/comments2.xml><?xml version="1.0" encoding="utf-8"?>
<comments xmlns="http://schemas.openxmlformats.org/spreadsheetml/2006/main">
  <authors>
    <author>freitagk</author>
  </authors>
  <commentList>
    <comment ref="E24" authorId="0">
      <text>
        <r>
          <rPr>
            <b/>
            <u/>
            <sz val="9"/>
            <color indexed="81"/>
            <rFont val="Tahoma"/>
            <family val="2"/>
          </rPr>
          <t xml:space="preserve">Unentgeltliche Verpflegung bitte auswählen
</t>
        </r>
        <r>
          <rPr>
            <u/>
            <sz val="9"/>
            <color indexed="81"/>
            <rFont val="Tahoma"/>
            <family val="2"/>
          </rPr>
          <t xml:space="preserve">
</t>
        </r>
        <r>
          <rPr>
            <b/>
            <u/>
            <sz val="9"/>
            <color indexed="81"/>
            <rFont val="Tahoma"/>
            <family val="2"/>
          </rPr>
          <t>Frühstück</t>
        </r>
        <r>
          <rPr>
            <b/>
            <sz val="9"/>
            <color indexed="81"/>
            <rFont val="Tahoma"/>
            <family val="2"/>
          </rPr>
          <t xml:space="preserve">
A -  auf Veranlassung des Dienstherrn</t>
        </r>
        <r>
          <rPr>
            <sz val="9"/>
            <color indexed="81"/>
            <rFont val="Tahoma"/>
            <family val="2"/>
          </rPr>
          <t xml:space="preserve"> </t>
        </r>
        <r>
          <rPr>
            <b/>
            <sz val="9"/>
            <color indexed="81"/>
            <rFont val="Tahoma"/>
            <family val="2"/>
          </rPr>
          <t xml:space="preserve">-
</t>
        </r>
        <r>
          <rPr>
            <sz val="9"/>
            <color indexed="81"/>
            <rFont val="Tahoma"/>
            <family val="2"/>
          </rPr>
          <t xml:space="preserve">evtl. Rechnungen sind auf den Dienstherrn ausgestellt
</t>
        </r>
        <r>
          <rPr>
            <b/>
            <sz val="9"/>
            <color indexed="81"/>
            <rFont val="Tahoma"/>
            <family val="2"/>
          </rPr>
          <t>D - Einladung durch Dritte</t>
        </r>
        <r>
          <rPr>
            <sz val="9"/>
            <color indexed="81"/>
            <rFont val="Tahoma"/>
            <family val="2"/>
          </rPr>
          <t xml:space="preserve"> -
nicht vom eigenen Dienstherrn veranlasst 
(z. B. Geschäftspartner, anderer Dienstherr)</t>
        </r>
        <r>
          <rPr>
            <b/>
            <sz val="9"/>
            <color indexed="81"/>
            <rFont val="Tahoma"/>
            <family val="2"/>
          </rPr>
          <t xml:space="preserve">
S - Sonstige</t>
        </r>
        <r>
          <rPr>
            <sz val="9"/>
            <color indexed="81"/>
            <rFont val="Tahoma"/>
            <family val="2"/>
          </rPr>
          <t xml:space="preserve">
Bewirtung / außergew. Arbeitseinsatz
Geschäftlich veranlasste Bewirtung des eigenen Dienstherrn  z.B. Empfang, Konferenz, Delegationen /außergewöhnliche betriebliche Besprechungen oder Sitzungen
</t>
        </r>
      </text>
    </comment>
    <comment ref="M24" authorId="0">
      <text>
        <r>
          <rPr>
            <b/>
            <u/>
            <sz val="9"/>
            <color indexed="81"/>
            <rFont val="Tahoma"/>
            <family val="2"/>
          </rPr>
          <t xml:space="preserve">Unentgeltliche Verpflegung bitte auswählen
</t>
        </r>
        <r>
          <rPr>
            <sz val="9"/>
            <color indexed="81"/>
            <rFont val="Tahoma"/>
            <family val="2"/>
          </rPr>
          <t xml:space="preserve">
</t>
        </r>
        <r>
          <rPr>
            <b/>
            <u/>
            <sz val="9"/>
            <color indexed="81"/>
            <rFont val="Tahoma"/>
            <family val="2"/>
          </rPr>
          <t>Mittagessen</t>
        </r>
        <r>
          <rPr>
            <u/>
            <sz val="9"/>
            <color indexed="81"/>
            <rFont val="Tahoma"/>
            <family val="2"/>
          </rPr>
          <t xml:space="preserve"> </t>
        </r>
        <r>
          <rPr>
            <sz val="9"/>
            <color indexed="81"/>
            <rFont val="Tahoma"/>
            <family val="2"/>
          </rPr>
          <t xml:space="preserve">
</t>
        </r>
        <r>
          <rPr>
            <b/>
            <sz val="9"/>
            <color indexed="81"/>
            <rFont val="Tahoma"/>
            <family val="2"/>
          </rPr>
          <t>A - auf Veranlassung des Dienstherrn -</t>
        </r>
        <r>
          <rPr>
            <sz val="9"/>
            <color indexed="81"/>
            <rFont val="Tahoma"/>
            <family val="2"/>
          </rPr>
          <t xml:space="preserve">
evtl. Rechnungen sind auf den Dienstherrn ausgestellt
</t>
        </r>
        <r>
          <rPr>
            <b/>
            <sz val="9"/>
            <color indexed="81"/>
            <rFont val="Tahoma"/>
            <family val="2"/>
          </rPr>
          <t xml:space="preserve">D - Einladung durch Dritte </t>
        </r>
        <r>
          <rPr>
            <sz val="9"/>
            <color indexed="81"/>
            <rFont val="Tahoma"/>
            <family val="2"/>
          </rPr>
          <t xml:space="preserve">
nicht vom eigenen Dienstherrn veranlasst 
(z.B. Geschäftspartner, anderer Dienstherr)
</t>
        </r>
        <r>
          <rPr>
            <b/>
            <sz val="9"/>
            <color indexed="81"/>
            <rFont val="Tahoma"/>
            <family val="2"/>
          </rPr>
          <t xml:space="preserve">S - Sonstige </t>
        </r>
        <r>
          <rPr>
            <sz val="9"/>
            <color indexed="81"/>
            <rFont val="Tahoma"/>
            <family val="2"/>
          </rPr>
          <t xml:space="preserve">
Bewirtung / außergew.Arbeitseinsatz 
Geschäftlich veranlasste Bewirtung des eigenen Dienstherrn  z.B. Empfang, Konferenz, Delegationen /außergewöhnliche betriebliche Besprechungen oder Sitzungen
</t>
        </r>
      </text>
    </comment>
    <comment ref="V24" authorId="0">
      <text>
        <r>
          <rPr>
            <b/>
            <u/>
            <sz val="9"/>
            <color indexed="81"/>
            <rFont val="Tahoma"/>
            <family val="2"/>
          </rPr>
          <t xml:space="preserve">Unentgeltliche Verpflegung bitte auswählen
</t>
        </r>
        <r>
          <rPr>
            <u/>
            <sz val="9"/>
            <color indexed="81"/>
            <rFont val="Tahoma"/>
            <family val="2"/>
          </rPr>
          <t xml:space="preserve">
</t>
        </r>
        <r>
          <rPr>
            <b/>
            <u/>
            <sz val="9"/>
            <color indexed="81"/>
            <rFont val="Tahoma"/>
            <family val="2"/>
          </rPr>
          <t xml:space="preserve">Abendessen </t>
        </r>
        <r>
          <rPr>
            <b/>
            <sz val="9"/>
            <color indexed="81"/>
            <rFont val="Tahoma"/>
            <family val="2"/>
          </rPr>
          <t xml:space="preserve">
A - auf Veranlassung des Dienstherrn</t>
        </r>
        <r>
          <rPr>
            <sz val="9"/>
            <color indexed="81"/>
            <rFont val="Tahoma"/>
            <family val="2"/>
          </rPr>
          <t xml:space="preserve"> -
evtl. Rechnungen sind auf den Dienstherrn ausgestellt
</t>
        </r>
        <r>
          <rPr>
            <b/>
            <sz val="9"/>
            <color indexed="81"/>
            <rFont val="Tahoma"/>
            <family val="2"/>
          </rPr>
          <t xml:space="preserve">D -  Einladung durch Dritte </t>
        </r>
        <r>
          <rPr>
            <sz val="9"/>
            <color indexed="81"/>
            <rFont val="Tahoma"/>
            <family val="2"/>
          </rPr>
          <t xml:space="preserve">
nicht vom eigenen Dienstherrn veranlasst
(z. B. Geschäftspartner, anderer Dienstherr)
</t>
        </r>
        <r>
          <rPr>
            <b/>
            <sz val="9"/>
            <color indexed="81"/>
            <rFont val="Tahoma"/>
            <family val="2"/>
          </rPr>
          <t>S - Sonstige</t>
        </r>
        <r>
          <rPr>
            <sz val="9"/>
            <color indexed="81"/>
            <rFont val="Tahoma"/>
            <family val="2"/>
          </rPr>
          <t xml:space="preserve">
Bewirtung / außergew.Arbeitseinsatz 
Geschäftlich veranlasste Bewirtung des eigenen Dienstherrn  z.B. Empfang, Konferenz, Delegationen /außergewöhnliche betriebliche Besprechungen oder Sitzungen
</t>
        </r>
      </text>
    </comment>
  </commentList>
</comments>
</file>

<file path=xl/comments3.xml><?xml version="1.0" encoding="utf-8"?>
<comments xmlns="http://schemas.openxmlformats.org/spreadsheetml/2006/main">
  <authors>
    <author>freitagk</author>
  </authors>
  <commentList>
    <comment ref="B41" authorId="0">
      <text>
        <r>
          <rPr>
            <sz val="8"/>
            <color indexed="81"/>
            <rFont val="Tahoma"/>
            <family val="2"/>
          </rPr>
          <t>Übernachtung ohne Vorlage von Rechnungen (im Inland 17 Euro pauschales Übernachtungsgeld je Übernachtung)</t>
        </r>
      </text>
    </comment>
    <comment ref="Q53" authorId="0">
      <text>
        <r>
          <rPr>
            <b/>
            <sz val="9"/>
            <color indexed="81"/>
            <rFont val="Tahoma"/>
            <family val="2"/>
          </rPr>
          <t>Tagegeld</t>
        </r>
        <r>
          <rPr>
            <sz val="9"/>
            <color indexed="81"/>
            <rFont val="Tahoma"/>
            <family val="2"/>
          </rPr>
          <t xml:space="preserve">
Anspruch auf Tagegeld ab:
8 Std  i.H. von 5,00 €
14 Std i.H. von 10,00 €
24 Std i.H. von 20,00 €
Werden dabei Mahlzeiten des Amtes wegen unentgeltlich bereitgestellt, ist dies auch dann anzuzeigen, wenn auf die RK-Vergütung verzichtet wird.</t>
        </r>
      </text>
    </comment>
  </commentList>
</comments>
</file>

<file path=xl/comments4.xml><?xml version="1.0" encoding="utf-8"?>
<comments xmlns="http://schemas.openxmlformats.org/spreadsheetml/2006/main">
  <authors>
    <author>freitagk</author>
    <author>Fred Stockel</author>
  </authors>
  <commentList>
    <comment ref="A26" authorId="0">
      <text>
        <r>
          <rPr>
            <sz val="8"/>
            <color indexed="81"/>
            <rFont val="Tahoma"/>
            <family val="2"/>
          </rPr>
          <t>Übernachtung ohne Vorlage von Rechnungen (im Inland 17 Euro pauschales Übernachtungsgeld je Übernachtung)</t>
        </r>
        <r>
          <rPr>
            <sz val="9"/>
            <color indexed="81"/>
            <rFont val="Tahoma"/>
            <family val="2"/>
          </rPr>
          <t xml:space="preserve">
</t>
        </r>
      </text>
    </comment>
    <comment ref="E30"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L30"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S30"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Z30"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E33"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L33"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S33"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Z33"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E36"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L36"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S36"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 ref="Z36" authorId="1">
      <text>
        <r>
          <rPr>
            <b/>
            <u/>
            <sz val="7"/>
            <color indexed="81"/>
            <rFont val="Tahoma"/>
            <family val="2"/>
          </rPr>
          <t>Unentgeltliche Verpflegung bitte auswählen</t>
        </r>
        <r>
          <rPr>
            <b/>
            <sz val="7"/>
            <color indexed="81"/>
            <rFont val="Tahoma"/>
            <family val="2"/>
          </rPr>
          <t xml:space="preserve">
A - auf Veranlassung des Dienstherrn</t>
        </r>
        <r>
          <rPr>
            <sz val="7"/>
            <color indexed="81"/>
            <rFont val="Tahoma"/>
            <family val="2"/>
          </rPr>
          <t xml:space="preserve"> 
      - evtl. Rechnungen sind</t>
        </r>
        <r>
          <rPr>
            <u/>
            <sz val="7"/>
            <color indexed="81"/>
            <rFont val="Tahoma"/>
            <family val="2"/>
          </rPr>
          <t xml:space="preserve"> auf den Dienstherrn ausgestellt</t>
        </r>
        <r>
          <rPr>
            <sz val="7"/>
            <color indexed="81"/>
            <rFont val="Tahoma"/>
            <family val="2"/>
          </rPr>
          <t xml:space="preserve">
</t>
        </r>
        <r>
          <rPr>
            <b/>
            <sz val="7"/>
            <color indexed="81"/>
            <rFont val="Tahoma"/>
            <family val="2"/>
          </rPr>
          <t>B - Business-Paket-Rg.auf Bediensteten</t>
        </r>
        <r>
          <rPr>
            <sz val="7"/>
            <color indexed="81"/>
            <rFont val="Tahoma"/>
            <family val="2"/>
          </rPr>
          <t xml:space="preserve">
      - Leistung, die neben anderen Leistungen (nicht Übernachtung) das Frühstück einschließt, jedoch ist die Rechnung</t>
        </r>
        <r>
          <rPr>
            <u/>
            <sz val="7"/>
            <color indexed="81"/>
            <rFont val="Tahoma"/>
            <family val="2"/>
          </rPr>
          <t xml:space="preserve"> nicht auf den 
</t>
        </r>
        <r>
          <rPr>
            <sz val="7"/>
            <color indexed="81"/>
            <rFont val="Tahoma"/>
            <family val="2"/>
          </rPr>
          <t xml:space="preserve">        </t>
        </r>
        <r>
          <rPr>
            <u/>
            <sz val="7"/>
            <color indexed="81"/>
            <rFont val="Tahoma"/>
            <family val="2"/>
          </rPr>
          <t>Dienstherrn ausgestellt</t>
        </r>
        <r>
          <rPr>
            <sz val="7"/>
            <color indexed="81"/>
            <rFont val="Tahoma"/>
            <family val="2"/>
          </rPr>
          <t xml:space="preserve">
</t>
        </r>
        <r>
          <rPr>
            <b/>
            <sz val="7"/>
            <color indexed="81"/>
            <rFont val="Tahoma"/>
            <family val="2"/>
          </rPr>
          <t>D - Einladung durch Dritte</t>
        </r>
        <r>
          <rPr>
            <sz val="7"/>
            <color indexed="81"/>
            <rFont val="Tahoma"/>
            <family val="2"/>
          </rPr>
          <t xml:space="preserve">
      - nicht vom eigenen Dienstherrn veranlasst (z.B. Geschäftspartner, anderer Dienstherr)</t>
        </r>
        <r>
          <rPr>
            <u/>
            <sz val="7"/>
            <color indexed="81"/>
            <rFont val="Tahoma"/>
            <family val="2"/>
          </rPr>
          <t xml:space="preserve">
</t>
        </r>
        <r>
          <rPr>
            <b/>
            <sz val="7"/>
            <color indexed="81"/>
            <rFont val="Tahoma"/>
            <family val="2"/>
          </rPr>
          <t>F - Übernachtung und Frühstück, Rg.auf Bediensteten</t>
        </r>
        <r>
          <rPr>
            <u/>
            <sz val="7"/>
            <color indexed="81"/>
            <rFont val="Tahoma"/>
            <family val="2"/>
          </rPr>
          <t xml:space="preserve">
</t>
        </r>
        <r>
          <rPr>
            <sz val="7"/>
            <color indexed="81"/>
            <rFont val="Tahoma"/>
            <family val="2"/>
          </rPr>
          <t xml:space="preserve">      - Übernachtung u.Frühstück die Rechnungsadresse ist </t>
        </r>
        <r>
          <rPr>
            <u/>
            <sz val="7"/>
            <color indexed="81"/>
            <rFont val="Tahoma"/>
            <family val="2"/>
          </rPr>
          <t>nicht auf den Dienstherrn ausgestellt</t>
        </r>
        <r>
          <rPr>
            <sz val="7"/>
            <color indexed="81"/>
            <rFont val="Tahoma"/>
            <family val="2"/>
          </rPr>
          <t xml:space="preserve">
</t>
        </r>
        <r>
          <rPr>
            <b/>
            <sz val="7"/>
            <color indexed="81"/>
            <rFont val="Tahoma"/>
            <family val="2"/>
          </rPr>
          <t xml:space="preserve">P - Halb- oder Vollpension, Rg.auf Bediensteten
</t>
        </r>
        <r>
          <rPr>
            <sz val="7"/>
            <color indexed="81"/>
            <rFont val="Tahoma"/>
            <family val="2"/>
          </rPr>
          <t xml:space="preserve">      - Rechnung ist </t>
        </r>
        <r>
          <rPr>
            <u/>
            <sz val="7"/>
            <color indexed="81"/>
            <rFont val="Tahoma"/>
            <family val="2"/>
          </rPr>
          <t>nicht auf den Dienstherrn ausgestellt</t>
        </r>
        <r>
          <rPr>
            <sz val="7"/>
            <color indexed="81"/>
            <rFont val="Tahoma"/>
            <family val="2"/>
          </rPr>
          <t xml:space="preserve">
</t>
        </r>
        <r>
          <rPr>
            <b/>
            <sz val="7"/>
            <color indexed="81"/>
            <rFont val="Tahoma"/>
            <family val="2"/>
          </rPr>
          <t>R - Arrangement, Rg.auf Bediensteten</t>
        </r>
        <r>
          <rPr>
            <sz val="7"/>
            <color indexed="81"/>
            <rFont val="Tahoma"/>
            <family val="2"/>
          </rPr>
          <t xml:space="preserve">
      - Leistung, die Übernachtung und Frühstück einschließt, jedoch ist die Hotelrechnung </t>
        </r>
        <r>
          <rPr>
            <u/>
            <sz val="7"/>
            <color indexed="81"/>
            <rFont val="Tahoma"/>
            <family val="2"/>
          </rPr>
          <t>nicht auf den Dienstherrn ausgestellt</t>
        </r>
        <r>
          <rPr>
            <sz val="7"/>
            <color indexed="81"/>
            <rFont val="Tahoma"/>
            <family val="2"/>
          </rPr>
          <t xml:space="preserve">
</t>
        </r>
        <r>
          <rPr>
            <b/>
            <sz val="7"/>
            <color indexed="81"/>
            <rFont val="Tahoma"/>
            <family val="2"/>
          </rPr>
          <t>S - Sonstiges</t>
        </r>
        <r>
          <rPr>
            <sz val="7"/>
            <color indexed="81"/>
            <rFont val="Tahoma"/>
            <family val="2"/>
          </rPr>
          <t xml:space="preserve">
     - Bewirtung / außergew. Arbeitseinsatz</t>
        </r>
        <r>
          <rPr>
            <b/>
            <sz val="7"/>
            <color indexed="81"/>
            <rFont val="Tahoma"/>
            <family val="2"/>
          </rPr>
          <t xml:space="preserve">
     - </t>
        </r>
        <r>
          <rPr>
            <sz val="7"/>
            <color indexed="81"/>
            <rFont val="Tahoma"/>
            <family val="2"/>
          </rPr>
          <t>Geschäftlich veranlasste Bewirtung des eigenen Dienstherrn  z.B. Empfang, Konferenz, Delegationen /außergewöhnliche betriebliche 
       Besprechungen oder Sitzungen</t>
        </r>
      </text>
    </comment>
  </commentList>
</comments>
</file>

<file path=xl/sharedStrings.xml><?xml version="1.0" encoding="utf-8"?>
<sst xmlns="http://schemas.openxmlformats.org/spreadsheetml/2006/main" count="901" uniqueCount="462">
  <si>
    <t>Reiseziele *</t>
  </si>
  <si>
    <t>Behörden</t>
  </si>
  <si>
    <t>Bereiche</t>
  </si>
  <si>
    <t>BahnCard 25 2. Klasse</t>
  </si>
  <si>
    <t>BahnCard 50 2. Klasse</t>
  </si>
  <si>
    <t>BahnCard 100 2. Klasse</t>
  </si>
  <si>
    <t>BahnCard 25 1. Klasse</t>
  </si>
  <si>
    <t>BahnCard 50 1. Klasse</t>
  </si>
  <si>
    <t>BahnCard 100 1. Klasse</t>
  </si>
  <si>
    <t>per E-Mail</t>
  </si>
  <si>
    <t>am Automaten (BahnTix)</t>
  </si>
  <si>
    <t>2.1 Was muss ich bei der Beschaffung von Bahntickets und BahnCards/BahnCard Business beachten?</t>
  </si>
  <si>
    <t>ich buche selbst im Travelmanagement</t>
  </si>
  <si>
    <t>vorauss. Reisekosten in Euro</t>
  </si>
  <si>
    <t>Beschaffung von Reise-leistungen für weitere Mitreisende *</t>
  </si>
  <si>
    <t>Buchungsnummer bei Storno/Umbuchung:</t>
  </si>
  <si>
    <t>früheste Abfahrt</t>
  </si>
  <si>
    <t>späteste Ankunft</t>
  </si>
  <si>
    <t>Anlage zur Dienstreise nach:</t>
  </si>
  <si>
    <t>vom *</t>
  </si>
  <si>
    <t>bis *</t>
  </si>
  <si>
    <r>
      <rPr>
        <b/>
        <i/>
        <u/>
        <sz val="12"/>
        <rFont val="Arial"/>
        <family val="2"/>
      </rPr>
      <t>BUCHUNG VON REISELEISTUNGEN für weitere Mitreisende</t>
    </r>
    <r>
      <rPr>
        <b/>
        <sz val="10"/>
        <rFont val="Arial"/>
        <family val="2"/>
      </rPr>
      <t xml:space="preserve">
Bitte beachten Sie, dass alle mit * gekennzeichneten Felder auszufüllen sind.</t>
    </r>
  </si>
  <si>
    <t>BonusCard Business</t>
  </si>
  <si>
    <t>BahnCard Business 50 2. Klasse</t>
  </si>
  <si>
    <t>BahnCard Business 25 2. Klasse</t>
  </si>
  <si>
    <t xml:space="preserve">BahnCard </t>
  </si>
  <si>
    <t>Gemäß Kabinettsbeschluss vom 9. 4. 2008 sind die Aufgaben der Reisestellen der Landesbehörden der Reisestelle als zentrale Reisestelle zu übertragen. Die Übertragung erfolgt für die Ministerien zum 1. 1. 2009, für die weiteren Landesbehörden nach gesondertem Zeitplan. Nachstehende Hinweise sind zu beachten.</t>
  </si>
  <si>
    <t>Lesen Sie sich bitte die Informationen unter „Vordrucke im zentralen Travelmanagement für die Landesverwaltung Mecklenburg-Vorpommern“ durch und füllen Sie die folgenden Felder aus. Die eingetragenen Daten werden in die Zellen der nachfolgenden Tabellenblätter, in denen sie erforderlich sind, übernommen. Es ist sinnvoll, dass Sie sich die Dateien jeweils einmal mit dem ausgefüllten Personenstammblatt abspeichern. So vermeiden Sie, dass Sie das Personenstammblatt für jede Reise neu ausfüllen müssen. Eine zentrale Speicherung Ihrer Daten aus dem Personenstammblatt erfolgt nicht.</t>
  </si>
  <si>
    <t>nähere Erläuterung des triftigen Grundes  (für die Benutzung der höheren Klasse eines Beförderungsmittels entfällt die Erläuterung bei Grad der Behinderung ab 70; bitte jedoch GdB angeben)
 - bei Benutzung des Privat-Pkw aus Gründen der Wirtschaftlichkeit, mitgenommene Personen hier angeben</t>
  </si>
  <si>
    <t>Bei Umbuchung und Storno bitte Buchungsnummer der ursprünglichen Buchung gemäß Bestätigung des Reisebüros angeben!</t>
  </si>
  <si>
    <t>Versetzung</t>
  </si>
  <si>
    <t>Zuweisung</t>
  </si>
  <si>
    <t>Aus- oder Fortbildung</t>
  </si>
  <si>
    <t>Bundesratssitzung (KEB)</t>
  </si>
  <si>
    <t>allgemeine Dienstreise</t>
  </si>
  <si>
    <t>Art des Dienstgeschäfts</t>
  </si>
  <si>
    <t>Auslandsdienstreise</t>
  </si>
  <si>
    <t>Reise aus besonderem Anlass (§ 15 LRKG)</t>
  </si>
  <si>
    <t>Dienstgang</t>
  </si>
  <si>
    <t>eintägigen Inlandsdienstreise</t>
  </si>
  <si>
    <t>Art der Reise 1 (eintägige Reise)</t>
  </si>
  <si>
    <t>Art der Reise 2 (mehrtägige Reise)</t>
  </si>
  <si>
    <t>mehrtägigen Inlandsdienstreise</t>
  </si>
  <si>
    <t xml:space="preserve">2.1.5 Wurden triftige Gründe für die Benutzung einer höheren Klasse nicht anerkannt, erfolgt nur die Erstattung der Kosten der niedrigsten verfügbaren Klasse. </t>
  </si>
  <si>
    <t>Abordnung</t>
  </si>
  <si>
    <t>Vertreter</t>
  </si>
  <si>
    <t>Budgetstelle</t>
  </si>
  <si>
    <t>1.1 regelm. verkehr. Beförderungsmittel</t>
  </si>
  <si>
    <t>1.2 regelm. verkehr. Beförderungsmittel in höherer Klasse</t>
  </si>
  <si>
    <t>2 Privat-Pkw ohne triftige Gründe</t>
  </si>
  <si>
    <t>3 Privat-Pkw mit triftigen Gründen</t>
  </si>
  <si>
    <t>4 anerkannter Privat-Pkw</t>
  </si>
  <si>
    <t>5 Privat-Motorrad ohne triftige Gründe</t>
  </si>
  <si>
    <t>6 Privat-Motorrad mit triftigen Gründen</t>
  </si>
  <si>
    <t>7 Fahrrad</t>
  </si>
  <si>
    <t>8 Dienstfahrzeug</t>
  </si>
  <si>
    <t>9 Mitfahrt im privaten Fahrzeug</t>
  </si>
  <si>
    <t>10 Flugzeug</t>
  </si>
  <si>
    <t>11 Taxi</t>
  </si>
  <si>
    <t>12 Mietwagen</t>
  </si>
  <si>
    <t xml:space="preserve">Datum </t>
  </si>
  <si>
    <t>nähere Erläuterung des triftigen Grundes
 - für die Benutzung der höheren Klasse eines Beförderungsmittels entfällt die Erläuterung bei Grad der Behinderung ab 70; bitte jedoch GdB angeben
 - bei Benutzung des Privat-Pkw aus Gründen der Wirtschaftlichkeit, mitgenommene Personen hier angeben</t>
  </si>
  <si>
    <t xml:space="preserve">Tagegelder </t>
  </si>
  <si>
    <t>Tagegelder</t>
  </si>
  <si>
    <t>Bedingungen der Zentralen Reisestelle, die Sie bitte ebenfalls zur Kenntnis nehmen.</t>
  </si>
  <si>
    <t>Amtsbezeichnung</t>
  </si>
  <si>
    <t>Die „Bedingungen zur Beschaffung von Reisedienstleistungen, Antrags- und Genehmigungsverfahren, Reisekostenabrechnung im zentralen Reisemanagement“ sind zu beachten.</t>
  </si>
  <si>
    <t>1.) Personenstammblatt</t>
  </si>
  <si>
    <t>2.) Reisedienstleistungen</t>
  </si>
  <si>
    <t>Für die Beschaffung von Reiseleistungen (insbesondere Fahrkarten, Übernachtungen, Flugtickets, Schiffs- und Fährtickets und Mietwagen) sind die Hinweise in den „Bedingungen zur Beschaffung von Reisedienstleistungen, Antrags- und Genehmigungsverfahren, Reisekostenabrechnung im zentralen Reisemanagement“ im Formularsatz für die Beantragung von Dienstreisen und die Abrechnung von Einzeldienstreisen zu beachten.</t>
  </si>
  <si>
    <t>3.) Dienstreiseantrag</t>
  </si>
  <si>
    <t>Für die Beantragung von Dienstreisen ist das Antragsformular in der Datei für die Beantragung von Dienstreisen und die Abrechnung von Einzeldienstreisen zu nutzen.</t>
  </si>
  <si>
    <t>Ein Antrag auf Genehmigung eines Dienstganges ist notwendig, wenn der Dienstreisende das Dienstgeschäft aus triftigen Gründen mit dem Privat-PKW oder Privat-Motorrad durchführen möchte.</t>
  </si>
  <si>
    <t>Die erforderlichen Personenstammdaten werden aus dem Personenstammblatt automatisch in das Antragsformular übernommen.</t>
  </si>
  <si>
    <t>Variante 1</t>
  </si>
  <si>
    <t>Variante 2</t>
  </si>
  <si>
    <t>4.) Reisekostenabrechnung</t>
  </si>
  <si>
    <t>In der Reisekostenabrechnung sind alle für die Dienstreise relevanten Daten anzugeben und ggf. Belege/Nachweise (u. a. Fahrkarten, Flug- und Schiffstickets, Übernachtungsrechnungen) beizufügen.</t>
  </si>
  <si>
    <t>Für die Abrechnung mehrerer Dienstreisen kann das Formular Sammelabrechnung von Dienstreisen genutzt werden (Datei Sammelabrechnung).</t>
  </si>
  <si>
    <t>4.1.2 Sie haben Ermäßigungen in Anspruch zu nehmen, z. B. ab einem Grad der Behinderung von 70 die BahnCard zum halben Preis (nach Abstimmung mit der Reisestelle).</t>
  </si>
  <si>
    <t>Die Deutsche Bahn AG gewährt die BahnCard zum halben Preis. Bei der Beschaffung einer BahnCard für dienstliche Zwecke haben Sie, nach Abstimmung mit der Reisestelle, diese Vergünstigung in Anspruch zu nehmen.</t>
  </si>
  <si>
    <t>Sollen mehrere Reisen mit verschiedenen Dienstgeschäftsarten (siehe Feld „Art des Dienstgeschäftes“) abgerechnet werden, ist jeweils eine gesonderte Reisekostenabrechnung für jede Dienstgeschäftsart erforderlich. So können z.B. eine Reise zur Aus- oder Fortbildung und eine allgemeine Dienstreise nicht über dieselbe Reisekostenabrechnung abgerechnet werden.</t>
  </si>
  <si>
    <t>4.1) Formulare Reisekostenabrechnung eintägig und Reisekostenabrechnung mehrtägig</t>
  </si>
  <si>
    <t>4.2) Formular Sammelabrechnung von Dienstreisen (Tabellenblatt Reisekostenabrechnung) und Einzelaufstellung zur Reisekostenabrechnung</t>
  </si>
  <si>
    <t>wird Wegstreckenentschädigung geltend gemacht, werden Angaben zur Wegstrecke zusammengefasst in der Sammelabrechnung von Dienstreisen eingetragen</t>
  </si>
  <si>
    <r>
      <t xml:space="preserve">die abzurechnenden Reisen wurden bereits über </t>
    </r>
    <r>
      <rPr>
        <b/>
        <sz val="11"/>
        <rFont val="Arial"/>
        <family val="2"/>
      </rPr>
      <t xml:space="preserve">Einzelaufstellungen der Behörde </t>
    </r>
    <r>
      <rPr>
        <sz val="11"/>
        <rFont val="Arial"/>
        <family val="2"/>
      </rPr>
      <t>(z.B. Fahrtenbücher) in der jeweiligen Behörde geprüft</t>
    </r>
  </si>
  <si>
    <t>wird Wegstreckenentschädigung geltend gemacht, werden Angaben zur Wegstrecke in der Einzelaufstellung zur Reisekostenabrechnung eingetragen</t>
  </si>
  <si>
    <r>
      <t xml:space="preserve">In der Sammelabrechnung wird bei </t>
    </r>
    <r>
      <rPr>
        <b/>
        <sz val="11"/>
        <rFont val="Arial"/>
        <family val="2"/>
      </rPr>
      <t>Wegstreckenentschädigungen</t>
    </r>
    <r>
      <rPr>
        <sz val="11"/>
        <rFont val="Arial"/>
        <family val="2"/>
      </rPr>
      <t xml:space="preserve"> zwischen </t>
    </r>
    <r>
      <rPr>
        <u/>
        <sz val="11"/>
        <rFont val="Arial"/>
        <family val="2"/>
      </rPr>
      <t>zwei Nachweisarten</t>
    </r>
    <r>
      <rPr>
        <sz val="11"/>
        <rFont val="Arial"/>
        <family val="2"/>
      </rPr>
      <t xml:space="preserve"> unterschieden:</t>
    </r>
  </si>
  <si>
    <t>Bei Geltendmachung von Mitnahmeentschädigung sind die erforderlichen Angaben in der Einzelaufstellung zu erfassen.</t>
  </si>
  <si>
    <t>Wird Tagegeld geltend gemacht, ist für die betreffenden Tage die Gesamtdauer der Reise in der Einzelaufstellung anzugeben. Im Vordruck sind hierzu entsprechende Vorgaben hinterlegt. Bei mehreren Dienstreisen an einem Kalendertag sind die Reisezeiten zu addieren; die Dauer von Dienstgängen ist nicht einzubeziehen.</t>
  </si>
  <si>
    <t>2.3 Was muss ich bei der Beschaffung von Flügen und Mietwagen sowie bei Beratungsbedarf beachten?</t>
  </si>
  <si>
    <t xml:space="preserve">2.3.1  Mit der Beschaffung von Flügen und Mietwagen ist das Reisebüro zu beauftragen. </t>
  </si>
  <si>
    <t>2.3.3 Wurden triftige Gründe nicht anerkannt, erfolgt nur die Erstattung der Kosten der niedrigsten verfügbaren Klasse.</t>
  </si>
  <si>
    <t>BahnCard Business 25 1. Klasse</t>
  </si>
  <si>
    <t>BahnCard Business 50 1. Klasse</t>
  </si>
  <si>
    <r>
      <t xml:space="preserve">Es ist </t>
    </r>
    <r>
      <rPr>
        <u/>
        <sz val="11"/>
        <rFont val="Arial"/>
        <family val="2"/>
      </rPr>
      <t>immer</t>
    </r>
    <r>
      <rPr>
        <sz val="11"/>
        <rFont val="Arial"/>
        <family val="2"/>
      </rPr>
      <t xml:space="preserve"> die Art der Dienstreise auszuwählen (bei „Antrag auf Genehmigung einer…“).</t>
    </r>
  </si>
  <si>
    <t xml:space="preserve"> - </t>
  </si>
  <si>
    <t>Antrag auf Genehmigung einer eintägigen Inlandsdienstreise, Reise aus besonderem Anlass oder Dienstgang</t>
  </si>
  <si>
    <r>
      <rPr>
        <b/>
        <u/>
        <sz val="10"/>
        <rFont val="Arial"/>
        <family val="2"/>
      </rPr>
      <t xml:space="preserve">Hinweise für Dienstreisende </t>
    </r>
    <r>
      <rPr>
        <sz val="10"/>
        <rFont val="Arial"/>
        <family val="2"/>
      </rPr>
      <t xml:space="preserve">
</t>
    </r>
    <r>
      <rPr>
        <i/>
        <sz val="10"/>
        <rFont val="Arial"/>
        <family val="2"/>
      </rPr>
      <t>BUCHUNG VON REISELEISTUNGEN</t>
    </r>
    <r>
      <rPr>
        <sz val="10"/>
        <rFont val="Arial"/>
        <family val="2"/>
      </rPr>
      <t xml:space="preserve">
Ist die Beschaffung von Reiseleistungen auf elektronischem Weg nicht möglich, so ist das Reisebüro Westtours-Reisen GmbH mit diesem Vordruck zu beauftragen.
Bitte beachten Sie, dass alle mit * gekennzeichneten Felder auszufüllen sind.</t>
    </r>
  </si>
  <si>
    <r>
      <rPr>
        <b/>
        <i/>
        <u/>
        <sz val="12"/>
        <rFont val="Arial"/>
        <family val="2"/>
      </rPr>
      <t>BUCHUNG VON REISELEISTUNGEN</t>
    </r>
    <r>
      <rPr>
        <b/>
        <sz val="10"/>
        <rFont val="Arial"/>
        <family val="2"/>
      </rPr>
      <t xml:space="preserve">
Ist die Beschaffung von Reiseleistungen auf elektronischem Weg nicht möglich, so ist das Reisebüro Westtours-Reisen GmbH mit diesem Vordruck zu beauftragen.
Bitte beachten Sie, dass alle mit * gekennzeichneten Felder auszufüllen sind.</t>
    </r>
  </si>
  <si>
    <t>Art des Dienstgeschäftes: allg. DR, Aus- oder Fortbildung, Versetzung, Zuweisung, Abordnung oder Bundesratssitzung</t>
  </si>
  <si>
    <t>Auswahl eines der Beförderungsmittel nach den Nr. 1.1 (regelmäßig verkehrende Beförderungsmittel), 2 (Privat-Pkw ohne triftige Gründe), 5 (Privat-Motorrad ohne triftige Gründe), 7-9 (Fahrrad, Dienstfahrzeug, Mitfahrt im privaten Fahrzeug) oder 13 (Mitnahme durch Privatperson; § 5 Abs. 4 LRKG M-V) im entsprechenden Auswahlfeld</t>
  </si>
  <si>
    <t>wenn als Grund der Benutzung der Beförderungsmittel nach den Nr. 1.2 (regelmäßig verkehrendes Beförderungsmittel in höherer Klasse), 3 (Privat-Pkw mit triftigen Gründen), 4 (anerkannter Privat-Pkw), 6 (Privat-Motorrad mit triftigen Gründen) oder 10-12 (Flugzeug, Taxi, Mietwagen) ein anderer triftiger Grund als „aus Gründen der Wirtschaftlichkeit“ ausgewählt worden ist</t>
  </si>
  <si>
    <t>b)</t>
  </si>
  <si>
    <t xml:space="preserve">a)
</t>
  </si>
  <si>
    <t>Für die Abrechnung von Einzeldienstreisen (eintägig oder mehrtägig) sind die entsprechenden Abrechnungsformulare in der Datei für die Beantragung von Dienstreisen und die Abrechnung von Einzeldienstreisen zu verwenden.</t>
  </si>
  <si>
    <t>Die erforderlichen Personenstammdaten werden aus dem Personenstammblatt automatisch in das Abrechnungsformular übernommen. Für die Abrechnung von Einzeldienstreisen (eintägig oder mehrtägig) ist die Datei zu verwenden, die für die Beantragung der jeweiligen Dienstreise bereits genutzt wurde. Einige Daten werden hier bereits aus dem Antragsformular in das Abrechnungsformular übertragen.</t>
  </si>
  <si>
    <t>Die Übereinstimmung der in der Reisekostenabrechnung aufgeführten Angaben zu den Wegstreckenentschädigungen, mit denen in den Einzelaufstellungen der Behörde (z.B. Fahrtenbücher), wird durch die zuständige Behörde bestätigt. Diese Bescheinigung erfolgt im Feld „Bestätigung der zuständigen Behörde“ im Formular Sammelabrechnung von Dienstreisen, dass dem Formular automatisch angefügt wird, sobald bei „Wegstreckenentschädigungen“ die Auswahlvariante „Einzelaufstellung liegt in der Behörde vor“ (Einzelaufstellung der Behörde) ausgewählt wurde.</t>
  </si>
  <si>
    <r>
      <t>Antrag auf Genehmigung</t>
    </r>
    <r>
      <rPr>
        <b/>
        <sz val="10"/>
        <rFont val="Arial"/>
        <family val="2"/>
      </rPr>
      <t xml:space="preserve"> </t>
    </r>
    <r>
      <rPr>
        <b/>
        <sz val="12"/>
        <rFont val="Arial"/>
        <family val="2"/>
      </rPr>
      <t xml:space="preserve">einer                    *   </t>
    </r>
  </si>
  <si>
    <t>Anrede</t>
  </si>
  <si>
    <t>Titel</t>
  </si>
  <si>
    <t>Beginn und  Ende der Reise</t>
  </si>
  <si>
    <t>Beginn und Ende des Dienstgeschäfts</t>
  </si>
  <si>
    <t xml:space="preserve">Beginn </t>
  </si>
  <si>
    <t>voraussichtliches Ende</t>
  </si>
  <si>
    <t>Beginn</t>
  </si>
  <si>
    <t>voraussichtl.  Ende</t>
  </si>
  <si>
    <t>Ort *</t>
  </si>
  <si>
    <t>Datum *</t>
  </si>
  <si>
    <t>Uhrzeit *</t>
  </si>
  <si>
    <r>
      <t>Betrag des in der Rechnung aufgefü</t>
    </r>
    <r>
      <rPr>
        <sz val="7"/>
        <rFont val="Arial"/>
        <family val="2"/>
      </rPr>
      <t>hrten Frühstücks</t>
    </r>
  </si>
  <si>
    <t>Rechnungsbetrag</t>
  </si>
  <si>
    <t>Anzahl der Frühstücke, die im Rechnungsbetrag enthalten sind.</t>
  </si>
  <si>
    <t>vom Reisenden verauslagte Fahrt- und Nebenkosten (Belege beifügen), hier: Bei Übernachtung auch Businesspaket des Hotels (Belege beifügen)</t>
  </si>
  <si>
    <t>Rechnungs-betrag</t>
  </si>
  <si>
    <t>Tagungspauschale / 
Business-Paket</t>
  </si>
  <si>
    <t>Auftrag zur Kostenübernahme für Hotelübernachtungen bei Vorbestellung durch Dritte</t>
  </si>
  <si>
    <t>Org.-Einheit / Behörde  *</t>
  </si>
  <si>
    <t>nähere Erläuterung des triftigen Grundes (ggf. Anlage beifügen)</t>
  </si>
  <si>
    <t>Art des Dienstgeschäfts *</t>
  </si>
  <si>
    <t>Haushaltsmäßiger Nachweis *</t>
  </si>
  <si>
    <t>Reiseziele  *</t>
  </si>
  <si>
    <t>Zweck der Reise *</t>
  </si>
  <si>
    <t>Wegstrecke *</t>
  </si>
  <si>
    <t>vorauss. Kosten in Euro</t>
  </si>
  <si>
    <t>Entschädigung je km in Euro</t>
  </si>
  <si>
    <t>Anzahl der km</t>
  </si>
  <si>
    <r>
      <t xml:space="preserve">Beförderungsmittel *
</t>
    </r>
    <r>
      <rPr>
        <sz val="6.5"/>
        <rFont val="Arial"/>
        <family val="2"/>
      </rPr>
      <t>Bei Benutzung des Privat-PKW / Privat-Motorrad ohne triftigen Grund verbleibt das Sachschadensrisiko beim Antragsteller!</t>
    </r>
  </si>
  <si>
    <t>folgende weitere Personen nehmen an der Reise teil (Namen, Dienststellen, Begründung)</t>
  </si>
  <si>
    <t>in den o. g. Kosten sind Kosten für folgende an der Reise teilnehmenden Personen enthalten:</t>
  </si>
  <si>
    <t>Nur eintragen, wenn die Reise mit einer Urlaubs- oder anderen privaten Reise verbunden wird:</t>
  </si>
  <si>
    <t>Beginn, Ende und Ziel der privaten Reise</t>
  </si>
  <si>
    <t>Erklärung zur Verbindung beider Reisen</t>
  </si>
  <si>
    <t>Übernachtungen *</t>
  </si>
  <si>
    <t>Anzahl  *</t>
  </si>
  <si>
    <t>Übernachtungen mit bekanntem Preis</t>
  </si>
  <si>
    <t>Nebenkosten</t>
  </si>
  <si>
    <t>Grund</t>
  </si>
  <si>
    <t>vorauss. Reise-kosten in Euro</t>
  </si>
  <si>
    <t>Beförd.mittel</t>
  </si>
  <si>
    <t>Übernachtungen</t>
  </si>
  <si>
    <t>Insgesamt</t>
  </si>
  <si>
    <t>dar.: vom Reisenden zu verauslagen</t>
  </si>
  <si>
    <t>Nur bei Reisen für Aus- oder Fortbildung aus besonderem Anlass:</t>
  </si>
  <si>
    <t>Grad des dienstlichen Interesses bei Reisen aus besonderem Anlass für Aus- oder Fortbildung in Prozent (mehr als 50 %)</t>
  </si>
  <si>
    <t>Voraussichtlich zu erstattende Reisekosten bei Reisen aus besonderem Anlass für Aus- oder Fortbildung in Euro</t>
  </si>
  <si>
    <t>Wird ein Reisekostenvorschuss beantragt? *</t>
  </si>
  <si>
    <t>Festsetzung des Vorschusses durch die Reisestelle in Euro</t>
  </si>
  <si>
    <t>Unterschriften</t>
  </si>
  <si>
    <t>Unterschrift *</t>
  </si>
  <si>
    <t>Antragsteller *</t>
  </si>
  <si>
    <t>Mir ist bekannt, dass Buchungen zu Lasten der Reisestelle wie Abschläge behandelt werden. Die Bedingungen der zentralen Reisestelle (siehe Register "Bedingungen") habe ich zur Kenntnis genommen.</t>
  </si>
  <si>
    <t>Vorgesetzter</t>
  </si>
  <si>
    <t>Die Reise ist notwendig. 
(Unterschrift entfällt, wenn der Vorgesetzte der Genehmigende ist).</t>
  </si>
  <si>
    <t>für Aus- und Fortbildung, Versetzung, Abordnung oder Zuweisung zuständige Stelle</t>
  </si>
  <si>
    <t xml:space="preserve">Die Genehmigung des Antrags wird befürwortet. </t>
  </si>
  <si>
    <t>Die Reise wird genehmigt.</t>
  </si>
  <si>
    <t>Vordrucke im zentralen Travelmanagement für die Landesverwaltung Mecklenburg-Vorpommern</t>
  </si>
  <si>
    <t xml:space="preserve">Soweit Reisen der vorherigen Einzelgenehmigung bedürfen (Normalfall), füllen sie bitte den Antrag auf Reise vor Aufträgen im Zusammenhang mit der Beschaffung von Reisedienstleistungen aus. Drucken Sie bitte die ausgefüllten Formulare aus und verwenden diese, wie bei den einzelnen Vordrucken vorgeschrieben. Speichern Sie die Exceldatei dann unter einem Namen, der auf die einzelne Reise hinweist (z. B. Datum und Ziel der Reise). Die Daten der Anträge können Sie dann auch für die Abrechnung nutzen. </t>
  </si>
  <si>
    <t>In dieser Datei sind enthalten</t>
  </si>
  <si>
    <t>Dienstreiseanträge für eintägige bzw. zwei- oder mehrtägige Dienstreisen</t>
  </si>
  <si>
    <t>Reisekostenabrechnungen für eintägige bzw. zwei- oder mehrtägige Dienstreisen</t>
  </si>
  <si>
    <t>Auftrag an das Reisebüro für Reisedienstleistungen einschließlich Anlage für Mitreisende</t>
  </si>
  <si>
    <t>Anrede *</t>
  </si>
  <si>
    <t>Behörde *</t>
  </si>
  <si>
    <t>Name *</t>
  </si>
  <si>
    <t>Vorname *</t>
  </si>
  <si>
    <t>Bereich *</t>
  </si>
  <si>
    <t>Org.-zeichen *</t>
  </si>
  <si>
    <t>Telefon-Nr. *</t>
  </si>
  <si>
    <t>Fax-Nr. *</t>
  </si>
  <si>
    <t>E-Mail-Adresse*</t>
  </si>
  <si>
    <t>Wohnanschrift *</t>
  </si>
  <si>
    <t>Angaben für Bahn</t>
  </si>
  <si>
    <t>Art der BahnCard</t>
  </si>
  <si>
    <t>Art der Ticketbereitstellung</t>
  </si>
  <si>
    <t>Klasse</t>
  </si>
  <si>
    <t>Sitz im</t>
  </si>
  <si>
    <t>Sitzplatz</t>
  </si>
  <si>
    <t>Vielfliegernummer</t>
  </si>
  <si>
    <t>Nr. der ID-Karte für Etix</t>
  </si>
  <si>
    <t xml:space="preserve"> </t>
  </si>
  <si>
    <t>Bedingungen zur Beschaffung von Reisedienstleistungen, Antrags- und Genehmigungsverfahren, Reisekostenabrechnung im zentralen Reisemanagement</t>
  </si>
  <si>
    <t>Fragen und Antworten für Dienstreisende</t>
  </si>
  <si>
    <r>
      <t>1</t>
    </r>
    <r>
      <rPr>
        <b/>
        <sz val="7"/>
        <color indexed="17"/>
        <rFont val="Times New Roman"/>
        <family val="1"/>
      </rPr>
      <t xml:space="preserve">        </t>
    </r>
    <r>
      <rPr>
        <b/>
        <sz val="11"/>
        <color indexed="17"/>
        <rFont val="Arial"/>
        <family val="2"/>
      </rPr>
      <t>Allgemeines</t>
    </r>
  </si>
  <si>
    <r>
      <t>2</t>
    </r>
    <r>
      <rPr>
        <b/>
        <sz val="7"/>
        <color indexed="17"/>
        <rFont val="Times New Roman"/>
        <family val="1"/>
      </rPr>
      <t xml:space="preserve">        </t>
    </r>
    <r>
      <rPr>
        <b/>
        <sz val="11"/>
        <color indexed="17"/>
        <rFont val="Arial"/>
        <family val="2"/>
      </rPr>
      <t>Beschaffung von Reisedienstleistungen</t>
    </r>
  </si>
  <si>
    <t>Was muss ich grundsätzlich bei der Beschaffung von Reisedienstleistungen beachten?</t>
  </si>
  <si>
    <t>Bitte beachten Sie, dass die Erstattung der von Ihnen gebuchten Reisedienstleistungen nur erfolgen kann, wenn die Reise genehmigt wurde. Holen Sie deshalb bitte vor Buchung der Reisedienstleistungen die Reisegenehmigung ein oder versichern Sie sich, dass Sie die Reisedienstleistungen kostenfrei stornieren können.</t>
  </si>
  <si>
    <t>2.2 Was muss ich bei der Beschaffung von Übernachtungen beachten?</t>
  </si>
  <si>
    <r>
      <t>3</t>
    </r>
    <r>
      <rPr>
        <b/>
        <sz val="7"/>
        <color indexed="17"/>
        <rFont val="Times New Roman"/>
        <family val="1"/>
      </rPr>
      <t xml:space="preserve">        </t>
    </r>
    <r>
      <rPr>
        <b/>
        <sz val="11"/>
        <color indexed="17"/>
        <rFont val="Arial"/>
        <family val="2"/>
      </rPr>
      <t>Genehmigungen und Abrechnungen</t>
    </r>
  </si>
  <si>
    <t>3.1 Was muss ich bei der Genehmigung einer Reise beachten?</t>
  </si>
  <si>
    <t>3.1.1   Die Genehmigung von Reisen auf Grund des Landesreisekostengesetzes kann mittels Dauer- oder Einzelgenehmigung erfolgen. Die Genehmigung entfällt, wenn dies Rechts- oder Verwaltungsvorschriften so vorsehen.</t>
  </si>
  <si>
    <t>3.1.2   Die Dauergenehmigungen sind von den genehmigenden Stellen der Reisestelle zuzuleiten. Sie haben ein Aktenzeichen zu enthalten, das der Reisende bei der Abrechnung angibt. Entsprechend ist auch zu verfahren, wenn eine Genehmigung nicht erforderlich ist.</t>
  </si>
  <si>
    <t>3.1.3   Die Anträge für Einzelgenehmigungen sind vom Antragsteller, vor der Genehmigung über die an der Genehmigung zu beteiligenden Stellen, zur Prüfung an die Reisestelle zu leiten. Die Beteiligung der Reisestelle entfällt teilweise; dies wird dem Antragsteller bei Ausfüllung des Antrages automatisch deutlich gemacht.  Die sonst an der Genehmigung zu beteiligenden Stellen bestimmt die für die Genehmigung zuständige Behörde.</t>
  </si>
  <si>
    <t>3.2 Was muss ich bei der Abrechnung der Reisekosten beachten?</t>
  </si>
  <si>
    <t xml:space="preserve">3.2.1   Die Reisekostenabrechnung ist vom Reisenden der Reisestelle zuzuleiten. Ihr sind die Einzelgenehmigung und die begründenden Belege beizufügen. </t>
  </si>
  <si>
    <t>3.2.2   Für Reisedienstleistungen, die mittels des elektronischen Travelmanagements oder mittels des Reisebüros gebucht wurden, entfällt die Beifügung von begründenden Unterlagen. Hier sind auf der Abrechnung lediglich Verweise auf die Rechnungen, in der Regel mittels der Buchungsnummer, anzubringen. Dies gilt auch für die Abwicklung gemäß Nr. 2.2.3.</t>
  </si>
  <si>
    <r>
      <t>4</t>
    </r>
    <r>
      <rPr>
        <b/>
        <sz val="7"/>
        <color indexed="17"/>
        <rFont val="Times New Roman"/>
        <family val="1"/>
      </rPr>
      <t xml:space="preserve">        </t>
    </r>
    <r>
      <rPr>
        <b/>
        <sz val="11"/>
        <color indexed="17"/>
        <rFont val="Arial"/>
        <family val="2"/>
      </rPr>
      <t>Schwerbehinderte und Bedienstete mit einem Alter ab 60 Jahren</t>
    </r>
  </si>
  <si>
    <t>4.1 Welche Besonderheiten gelten für Schwerbehinderte?</t>
  </si>
  <si>
    <t xml:space="preserve">4.1.1 Hinsichtlich der Erleichterungen wird auf Nr. 8.10 der Schwerbehindertenrichtlinie  verwiesen.                                          Beispiele:              </t>
  </si>
  <si>
    <t xml:space="preserve">Bei Merkzeichen "G" und "aG" liegt regelmäßig ein triftiger Grund für die Nutzung des eigenen Fahrzeugs vor. </t>
  </si>
  <si>
    <t>Ab einem Behinderungsgrad von 70 liegt ohne Einzelfallprüfung ein triftiger Grund für die Nutzung einer höheren Klasse eines regelmäßig verkehrenden Beförderungsmittels vor.</t>
  </si>
  <si>
    <t>4.2 Welche Besonderheiten gelten für Bedienstete mit einem Alter ab 60 Jahren?</t>
  </si>
  <si>
    <r>
      <t>5</t>
    </r>
    <r>
      <rPr>
        <b/>
        <sz val="7"/>
        <color indexed="17"/>
        <rFont val="Times New Roman"/>
        <family val="1"/>
      </rPr>
      <t xml:space="preserve">        </t>
    </r>
    <r>
      <rPr>
        <b/>
        <sz val="11"/>
        <color indexed="17"/>
        <rFont val="Arial"/>
        <family val="2"/>
      </rPr>
      <t>Ansprechpartner</t>
    </r>
  </si>
  <si>
    <t>Wer sind meine Ansprechpartner in der zentralen Reisestelle?</t>
  </si>
  <si>
    <t>Abrechnung der                                         *</t>
  </si>
  <si>
    <t>Ende</t>
  </si>
  <si>
    <t>Datum</t>
  </si>
  <si>
    <t>Verpflegung</t>
  </si>
  <si>
    <t>Wegstrecken- und Mitnahmeentschädigungen</t>
  </si>
  <si>
    <t>Wegstrecke</t>
  </si>
  <si>
    <t>Kosten in Euro</t>
  </si>
  <si>
    <t>Privat-Pkw ohne triftige Gründe</t>
  </si>
  <si>
    <t>Privat-Pkw mit triftigen Gründen</t>
  </si>
  <si>
    <t>anerkannter Privat-Pkw</t>
  </si>
  <si>
    <t>Privat-Motorrad ohne triftige Gründe</t>
  </si>
  <si>
    <t>Privat-Motorrad mit triftigen Gründen</t>
  </si>
  <si>
    <t>Fahrrad</t>
  </si>
  <si>
    <t>Summe</t>
  </si>
  <si>
    <t>mitgenommene Personen</t>
  </si>
  <si>
    <t>Anzahl der Personen</t>
  </si>
  <si>
    <t>vom Reisenden verauslagte Fahrt- und Nebenkosten (Belege beifügen)</t>
  </si>
  <si>
    <t>Lfd. Nr.</t>
  </si>
  <si>
    <t>Rechnungsersteller</t>
  </si>
  <si>
    <t>Rechnungsdatum</t>
  </si>
  <si>
    <t>Rechnungsnummer</t>
  </si>
  <si>
    <t>Betrag in Euro</t>
  </si>
  <si>
    <t>Buchungsnummer</t>
  </si>
  <si>
    <t>Ich habe einen Reisekostenvorschuss erhalten *</t>
  </si>
  <si>
    <t>in Höhe von</t>
  </si>
  <si>
    <t>Betrag</t>
  </si>
  <si>
    <t>Erklärung des Reisenden:</t>
  </si>
  <si>
    <t>Ich versichere pflichtgemäß die Richtigkeit und Vollständigkeit meiner Angaben. Die geltend gemachten Aufwendungen sind mir tatsächlich entstanden. Soweit ich Zuwendungen von Dritten erhalten habe oder mir sonstige Vergünstigungen gutgeschrieben worden sind, habe ich diese in einer Anlage angegeben.</t>
  </si>
  <si>
    <t>Ich bitte den zu erstattenden Betrag auf o. g. Bankverbindung zu überweisen.</t>
  </si>
  <si>
    <t>Unterschrift des Reisenden *</t>
  </si>
  <si>
    <r>
      <t>Abrechnung</t>
    </r>
    <r>
      <rPr>
        <b/>
        <sz val="10"/>
        <rFont val="Arial"/>
        <family val="2"/>
      </rPr>
      <t xml:space="preserve"> </t>
    </r>
    <r>
      <rPr>
        <b/>
        <sz val="12"/>
        <rFont val="Arial"/>
        <family val="2"/>
      </rPr>
      <t>der                                         *</t>
    </r>
  </si>
  <si>
    <t>Datum der An- und Abreise</t>
  </si>
  <si>
    <t>Anzahl</t>
  </si>
  <si>
    <t>vom Reisenden verauslagte Übernachtungskosten (Belege beifügen)</t>
  </si>
  <si>
    <t>Rechnungs-nummer</t>
  </si>
  <si>
    <t>Rechnungs-datum</t>
  </si>
  <si>
    <t>Buchungs-nummer</t>
  </si>
  <si>
    <r>
      <t>Mietwagen</t>
    </r>
    <r>
      <rPr>
        <sz val="9"/>
        <rFont val="Arial"/>
        <family val="2"/>
      </rPr>
      <t xml:space="preserve"> *</t>
    </r>
  </si>
  <si>
    <t>Rechnungsbetrag (ohne nach dem LRKG nicht erstattbare Leistungen)</t>
  </si>
  <si>
    <t>Telefax</t>
  </si>
  <si>
    <t>Bitte sofort zustellen</t>
  </si>
  <si>
    <t xml:space="preserve">Empfänger: </t>
  </si>
  <si>
    <t>Corporate Rates Club Stralsund</t>
  </si>
  <si>
    <t>Fax-Nr.:</t>
  </si>
  <si>
    <t>03831 367 6629</t>
  </si>
  <si>
    <t>Wohnanschrift (Angabe fakultativ)</t>
  </si>
  <si>
    <t>Auftrag 1</t>
  </si>
  <si>
    <t>Bezeichnung  und Adresse des Hotels *</t>
  </si>
  <si>
    <t>Telefon-Nr. des Hotels *</t>
  </si>
  <si>
    <t>Zimmer *</t>
  </si>
  <si>
    <t>Datum (von - bis) *</t>
  </si>
  <si>
    <t>Leistung *</t>
  </si>
  <si>
    <t>Preis je Nacht *</t>
  </si>
  <si>
    <t>Euro</t>
  </si>
  <si>
    <t>Auftrag 2</t>
  </si>
  <si>
    <t>Zimmer</t>
  </si>
  <si>
    <t>Auftrag 3</t>
  </si>
  <si>
    <t>Ort</t>
  </si>
  <si>
    <t>Seitenzahl incl. Deckblatt:</t>
  </si>
  <si>
    <t>Telefon-Nr.:</t>
  </si>
  <si>
    <t>Kunde: Land Mecklenburg-Vorpommern</t>
  </si>
  <si>
    <t>Bitte auswählen *</t>
  </si>
  <si>
    <t>BahnCard / BonusCardB.</t>
  </si>
  <si>
    <t>Angaben für Flug</t>
  </si>
  <si>
    <t>elektronisches Ticket (Etix)</t>
  </si>
  <si>
    <t>Beförderungsmittel</t>
  </si>
  <si>
    <t>Reisestart  *</t>
  </si>
  <si>
    <t>Reiseziel *</t>
  </si>
  <si>
    <t xml:space="preserve">Reisestart </t>
  </si>
  <si>
    <t>Reiseziel</t>
  </si>
  <si>
    <t>Flug  *</t>
  </si>
  <si>
    <t>Übernachtung</t>
  </si>
  <si>
    <t>Übernachtung in der Nähe von (Adresse)</t>
  </si>
  <si>
    <t>Anreise am</t>
  </si>
  <si>
    <t>späte Anreise
bis Uhrzeit</t>
  </si>
  <si>
    <t>Abreise am</t>
  </si>
  <si>
    <t>spezielle Wünsche (ggf. Anlage beifügen)</t>
  </si>
  <si>
    <t>Mir ist bekannt, dass die Erstattung nur bei einer genehmigten Reise erfolgen kann. Hierzu zählen auch Reisen, die allgemein genehmigt wurden oder für die eine Genehmigung nicht erforderlich ist.</t>
  </si>
  <si>
    <t>Mitreisende</t>
  </si>
  <si>
    <t>E-Mail-Adresse *</t>
  </si>
  <si>
    <t>Gültig bis</t>
  </si>
  <si>
    <t>Haushaltsmäßiger Nachweis</t>
  </si>
  <si>
    <t>IT-Projekt</t>
  </si>
  <si>
    <t>Kostenstelle</t>
  </si>
  <si>
    <t>Kostenart</t>
  </si>
  <si>
    <t>Kostenträger</t>
  </si>
  <si>
    <t>Erfassung erforderlich für</t>
  </si>
  <si>
    <t>IT-Projekte</t>
  </si>
  <si>
    <t>nein</t>
  </si>
  <si>
    <t>Bezeichnung der Veranstaltung / Kennwort *</t>
  </si>
  <si>
    <t>Hinweis für Dienstreisende</t>
  </si>
  <si>
    <t xml:space="preserve">Bitte beachten Sie, dass alle mit * gekennzeichneten Felder auszufüllen sind und sich die Kostenübernahme nur </t>
  </si>
  <si>
    <t xml:space="preserve">auf die oben auswählbare Leistung bezieht. Fügen Sie diesem Vordruck bitte keine Anlagen bei. </t>
  </si>
  <si>
    <t>Beantragung der Anerkennung v. triftigen Gründen f. die Unvermeidbarkeit v. Übernachtungskosten über 65 Euro im Inland bzw. über dem jeweiligen Auslandsübernachtungsgeld.</t>
  </si>
  <si>
    <t>Nutzungshinweise für die Verwendung der Dienstreiseformulare</t>
  </si>
  <si>
    <t>Die folgenden Hinweise sollen Ihnen bei der Nutzung der Dienstreiseformulare behilflich sein.</t>
  </si>
  <si>
    <t>Beauftragung zur Buchung von Reiseleistungen die im Travelmanagementsystem nicht buchbar sind. 
Für die entstehenden Leistungen wird um Rechnungslegung gem. Vertrag vom 10.02.2009 gebeten.</t>
  </si>
  <si>
    <t>IBAN *</t>
  </si>
  <si>
    <t>Beginn und Ende der Reise</t>
  </si>
  <si>
    <t>13 Mitnahme durch Privatperson (§ 5 Abs.4 LRKG M-V)</t>
  </si>
  <si>
    <t>Anzahl der Frühstücke, die im Rechnungsbetrag enthalten sind</t>
  </si>
  <si>
    <t>Betrag des in der Rechnung aufgeführten Frühstücks</t>
  </si>
  <si>
    <t>Anzahl d. Frühstücke in Tagungspau-schale / Business-Paket</t>
  </si>
  <si>
    <t>Personalnummer *</t>
  </si>
  <si>
    <t xml:space="preserve">Unentgeltliche Verpflegung wurde für folgende Mahlzeiten gewährt:
(Des Amtes wegen unentgeltlich zur Verfügung gestellte Mahlzeiten sind auch dann anzugeben, wenn im Übrigen vollständig oder auf Teile der Reisekostenvergütung verzichtet wird. Weitere Informationen zur Mahlzeitengestellung sind den Nutzungshinweisen zu entnehmen.) </t>
  </si>
  <si>
    <t xml:space="preserve">Unentgeltliche Verpflegung wurde für folgende Tage und Mahlzeiten gewährt:
(Des Amtes wegen unentgeltlich zur Verfügung gestellte Mahlzeiten sind auch dann anzugeben, wenn im Übrigen vollständig oder auf Teile der Reisekostenvergütung verzichtet wird. Weitere Informationen zur Mahlzeitengestellung sind den Nutzungshinweisen zu entnehmen.) </t>
  </si>
  <si>
    <t>Vordruck Stand:</t>
  </si>
  <si>
    <t>Stand:</t>
  </si>
  <si>
    <t>OEH / Personalnummer *</t>
  </si>
  <si>
    <t>Personalnummer*</t>
  </si>
  <si>
    <t>weiterer Vorgesetzter</t>
  </si>
  <si>
    <t>in %</t>
  </si>
  <si>
    <t>im TMS-Portal gebuchte oder von der Reisestelle beglichene bzw. noch zu begleichende Fahrt- und Nebenkosten (bitte Hinweis wenn noch zu begleichen)</t>
  </si>
  <si>
    <t>Weitere Reiseerläuterungen (Tatsachen, die auf die Reisekostenerstattung Einfluss haben; z. B. bei tägl. Heimkehr Zeitpunkt v. Verlassen u. Ankunft an d. Wohnung)</t>
  </si>
  <si>
    <t>im TMS-Portal gebuchte oder von der Reisestelle beglichene bzw. noch zu begleichende Übernachtungskosten (bitte Hinweis wenn noch zu begleichen)</t>
  </si>
  <si>
    <t>E-Mail Adresse:</t>
  </si>
  <si>
    <t>alexandra.planer@westtours.de</t>
  </si>
  <si>
    <t>Ansprechpartner:</t>
  </si>
  <si>
    <t>Tel.-Nr.:</t>
  </si>
  <si>
    <t>Angaben für die Bahn</t>
  </si>
  <si>
    <t>Sitzposition</t>
  </si>
  <si>
    <t>Buchungspräferenz/Reservierungsparameter</t>
  </si>
  <si>
    <t>Wagenklasse</t>
  </si>
  <si>
    <t>Wagenart</t>
  </si>
  <si>
    <t>Beschaffung von Reiseleistungen für weitere Mitreisende *</t>
  </si>
  <si>
    <t>Wirtschaftlichkeitsanalyse über die Nutzung einer BahnCard Business</t>
  </si>
  <si>
    <t>Dienststelle:</t>
  </si>
  <si>
    <t>GKR</t>
  </si>
  <si>
    <t>Name:</t>
  </si>
  <si>
    <t>Vorname:</t>
  </si>
  <si>
    <t xml:space="preserve">Abrechnungszeitraum: </t>
  </si>
  <si>
    <t>Datum:</t>
  </si>
  <si>
    <t>lfd. Nr.</t>
  </si>
  <si>
    <t>Datum der Dienstreise</t>
  </si>
  <si>
    <t>Reiseweg
Hin- u. Rückfahrt</t>
  </si>
  <si>
    <t>Fahrkosten 
ohne BC und
ohne GKR  [€]</t>
  </si>
  <si>
    <t>Fahrkosten mit
BC 50 inkl. GKR [€]</t>
  </si>
  <si>
    <t>Fahrkosten mit BC 25 inkl. GKR [€]</t>
  </si>
  <si>
    <t>Fahrkosten einschl. Firmenrabatt  (GKR) [€]</t>
  </si>
  <si>
    <t>Einsparung / BC 50 - GKR [€]</t>
  </si>
  <si>
    <t>Einsparung / BC 25 - GKR [€]</t>
  </si>
  <si>
    <t>Einsparung</t>
  </si>
  <si>
    <t>Einsparung Gesamt</t>
  </si>
  <si>
    <t>Antrag auf Genehmigung einer *</t>
  </si>
  <si>
    <t>2.Klasse</t>
  </si>
  <si>
    <t>1. Klasse</t>
  </si>
  <si>
    <t>KostenBahnCard 50</t>
  </si>
  <si>
    <t>KostenBahnCard 25</t>
  </si>
  <si>
    <t>KostenBahnCard 100</t>
  </si>
  <si>
    <t>2. Klasse</t>
  </si>
  <si>
    <t>Fahrkosten aus dem Travel Management System</t>
  </si>
  <si>
    <t>Genehmiger *</t>
  </si>
  <si>
    <t xml:space="preserve">2.1.3 Die Reisestelle ermittelt aus gegebenen Anlässen die Notwendigkeit der BahnCard Business 25 oder 50. Ergibt sich eine Kostenersparnis, wird der Reisende zur Beschaffung der jeweiligen BahnCard Business aufgefordert. Die Beschaffung erfolgt nach Nr. 2.1.2, so dass der Reisende nicht in Vorleistung gehen muss. Hat der Reisende Bedenken hinsichtlich der Beschaffung der BahnCard Business (z. B. das von der Reisestelle angenommene Reisevolumen tritt voraussichtlich nicht ein), so hat er dies der Reisestelle schriftlich mitzuteilen. Der Reisende hat der Reisestelle unaufgefordert auch mitzuteilen, wenn sich künftig bei seinem Reisevolumen Veränderungen ergeben, die auf die Beschaffung der BahnCard Business Einfluss haben. </t>
  </si>
  <si>
    <r>
      <t xml:space="preserve">Füllen Sie die Formulare bitte immer am PC elektronisch aus. Alle mit einem „* “ versehenen Felder sind </t>
    </r>
    <r>
      <rPr>
        <b/>
        <sz val="11"/>
        <rFont val="Arial"/>
        <family val="2"/>
      </rPr>
      <t>Pflichtfelder</t>
    </r>
    <r>
      <rPr>
        <sz val="11"/>
        <rFont val="Arial"/>
        <family val="2"/>
      </rPr>
      <t>, die immer ausgefüllt werden müssen.</t>
    </r>
  </si>
  <si>
    <t xml:space="preserve">2.1.4 Möglichkeiten zur Erlangung von Fahrpreisermäßigungen sind gem. § 4 Abs. 2 LRKG M-V auszunutzen. Die Deutsche Bahn bietet Reisenden unter 18 Jahren, über 60 Jahren und mit Behinderung G ab 70% eine ermäßigte private BahnCard. Bitte beantragen Sie gem. Nr. 2.1.1 die Kostenerstattung und beschaffen sich ggf. eine private BahnCard außerhalb des TMS. Die Kosten können im Rahmen der Abrechnung von Dienstreisen geltend gemacht werden. </t>
  </si>
  <si>
    <t xml:space="preserve">2.1.1 Der Antrag zur Kostenerstattung einer Bahncard/BahnCard Business ist mit der entsprechenden Wirtschaftlichkeitsberechnung bei der Reisestelle vor der tatsächlichen Beschaffung einer Bahncard/BahnCard Business einzureichen.
Erst nach Prüfung des Antrages durch die Reisestelle kann die Beschaffung nach den folgenden Nr. 2.1.2, 2.1.3 oder 2.1.4 erfolgen.
</t>
  </si>
  <si>
    <t>Geburtsdatum</t>
  </si>
  <si>
    <t>Übernachtungen mit noch nicht bekanntem Preis (angenommen 65 Euro je Übernachtung; höhere Kosten sind gesondert zu genehmigen)</t>
  </si>
  <si>
    <t>voraussichtliche Gesamtkosten in Euro</t>
  </si>
  <si>
    <t>E-Mailadresse:</t>
  </si>
  <si>
    <t>berlin@westtours.de</t>
  </si>
  <si>
    <t>E-Mailadresse</t>
  </si>
  <si>
    <t xml:space="preserve">reservation@crc.ag </t>
  </si>
  <si>
    <t>Die Ansprechpartner teilt die Zentrale Reisestelle (LAF M-V) gesondert mit.</t>
  </si>
  <si>
    <t>anerkannter PKW der NPÄ's mit Zuschlag</t>
  </si>
  <si>
    <t>Die zentrale Reisestelle stellt zwei Dateien mit Dienstreiseformularen zur Verfügung. Eine für die Beantragung von Dienstreisen, sowie die Abrechnung von Einzeldienstreisen und eine weitere für die gesammelte Abrechnung mehrerer Dienstreisen.</t>
  </si>
  <si>
    <t>Beteiligung der zentralen Reisestelle (LAF M-V)</t>
  </si>
  <si>
    <r>
      <t xml:space="preserve">Im Formular für die Beantragung einer </t>
    </r>
    <r>
      <rPr>
        <b/>
        <sz val="11"/>
        <rFont val="Arial"/>
        <family val="2"/>
      </rPr>
      <t>eintägigen Dienstreise</t>
    </r>
    <r>
      <rPr>
        <sz val="11"/>
        <rFont val="Arial"/>
        <family val="2"/>
      </rPr>
      <t xml:space="preserve"> ist eine Formel hinterlegt, durch die (soweit der Vordruck vollständig am PC ausgefüllt wird) der Reisende informiert wird, ob der Antrag in der zentralen Reisestelle einzureichen ist. Sollte die Einreichung nicht erforderlich sein, erscheint im Feld für die Unterschrift der Reisestelle der Vermerk „Antrag bitte erst bei Abrechnung der zentralen Reisestelle vorlegen!“.</t>
    </r>
  </si>
  <si>
    <r>
      <t xml:space="preserve">Die Formel sieht vor, dass der Antrag </t>
    </r>
    <r>
      <rPr>
        <u/>
        <sz val="11"/>
        <rFont val="Arial"/>
        <family val="2"/>
      </rPr>
      <t>nicht</t>
    </r>
    <r>
      <rPr>
        <sz val="11"/>
        <rFont val="Arial"/>
        <family val="2"/>
      </rPr>
      <t xml:space="preserve"> in der zentralen Reisestelle einzureichen ist, wenn folgende Bedingungen erfüllt sind:</t>
    </r>
  </si>
  <si>
    <r>
      <t xml:space="preserve">Dienstreiseanträge für </t>
    </r>
    <r>
      <rPr>
        <b/>
        <sz val="11"/>
        <rFont val="Arial"/>
        <family val="2"/>
      </rPr>
      <t>mehrtägige Dienstreisen</t>
    </r>
    <r>
      <rPr>
        <sz val="11"/>
        <rFont val="Arial"/>
        <family val="2"/>
      </rPr>
      <t xml:space="preserve"> sind </t>
    </r>
    <r>
      <rPr>
        <u/>
        <sz val="11"/>
        <rFont val="Arial"/>
        <family val="2"/>
      </rPr>
      <t>ebenfalls nicht</t>
    </r>
    <r>
      <rPr>
        <sz val="11"/>
        <rFont val="Arial"/>
        <family val="2"/>
      </rPr>
      <t xml:space="preserve"> in der zentralen Reisestelle einzureichen, wenn die unter Variante 1 oder 2 beschriebenen Bedingungen zutreffen und die voraussichtlichen Reisekosten weniger als 50,00 € betragen.</t>
    </r>
  </si>
  <si>
    <r>
      <t xml:space="preserve">Der Antrag ist auszudrucken und den für das Genehmigungsverfahren zuständigen Stellen </t>
    </r>
    <r>
      <rPr>
        <b/>
        <sz val="11"/>
        <rFont val="Arial"/>
        <family val="2"/>
      </rPr>
      <t>in der vorgegebenen Reihenfolge</t>
    </r>
    <r>
      <rPr>
        <sz val="11"/>
        <rFont val="Arial"/>
        <family val="2"/>
      </rPr>
      <t xml:space="preserve"> zuzuleiten. Die Weitergabe an die zentrale Reisestelle per Fax oder E-Mail ist nur bei besonders kurzfristigen Reisen zulässig.</t>
    </r>
  </si>
  <si>
    <t xml:space="preserve">Haben Sie während Ihres Dienstganges oder Ihrer Dienstreise eine unentgeltliche Verpflegung erhalten? Dann geben Sie bitte an, durch welche Veranlassung die Verpflegung erfolgte. (Unentgeltliche Verpflegungen sind auch dann anzugeben, wenn sie ohne triftigen Grund nicht in Anspruch genommen wurden.) 
Folgende Varianten der Veranlassung können auftreten:
1. Mahlzeiten (A - auf Veranlassung des Dienstherrn), die auf Veranlassung des Dienstherrn oder auf dessen Veranlassung durch einen Dritten zur Verfügung gestellt wurden (z. B. Hotelübernachtung mit Frühstück, im Rahmen von eigenen Fortbildungsveranstaltungen, diese Kosten wurden vom Dienstherrn übernommen).
2. Einladung zum Essen durch einen Dritten (D - Einladung durch Dritte), nicht eigener Dienstherr (z. B. dienstliche Bewirtung durch einen Geschäftspartner oder einen fremden Dienstherrn) 
3. Mahlzeiten (S-Sonstige), die im ganz überwiegenden betrieblichen Interesse des Arbeitgebers abgegeben werden: geschäftlich veranlasste Bewirtung, z.B. bei Teilnahme an Empfängen,  Konferenzen und Delegationen sowie bei  außergewöhnlichen Arbeitseinsätzen z.B. außergewöhnliche betriebliche Besprechungen
Bei einem Wert der Mahlzeit über 60,- Euro ist vom Bediensteten eine gesonderte Meldung zur Versteuerung (außerhalb der zentralen Reisestelle) vorzunehmen.
</t>
  </si>
  <si>
    <t>Die Reisekostenvergütung ist gemäß § 3 Abs. 5 LRKG M-V innerhalb einer Ausschlussfrist von sechs Monaten bei der zentralen Reisestelle zu beantragen.</t>
  </si>
  <si>
    <r>
      <t xml:space="preserve">mehrere Reisen werden </t>
    </r>
    <r>
      <rPr>
        <b/>
        <sz val="11"/>
        <rFont val="Arial"/>
        <family val="2"/>
      </rPr>
      <t>ohne Nutzung von Einzelaufstellungen der Behörde</t>
    </r>
    <r>
      <rPr>
        <sz val="11"/>
        <rFont val="Arial"/>
        <family val="2"/>
      </rPr>
      <t xml:space="preserve"> gegenüber der zentralen Reisestelle abgerechnet </t>
    </r>
  </si>
  <si>
    <t>Nicht alle Dienstreiseanträge sind im Genehmigungsverfahren an die zentrale Reisestelle zu geben.</t>
  </si>
  <si>
    <r>
      <t xml:space="preserve">Dienstreiseanträge für </t>
    </r>
    <r>
      <rPr>
        <b/>
        <sz val="11"/>
        <rFont val="Arial"/>
        <family val="2"/>
      </rPr>
      <t>Auslandsdienstreisen</t>
    </r>
    <r>
      <rPr>
        <sz val="11"/>
        <rFont val="Arial"/>
        <family val="2"/>
      </rPr>
      <t xml:space="preserve"> sind dagegen immer vor Genehmigung der zentralen Reisestelle vorzulegen.</t>
    </r>
  </si>
  <si>
    <t>In der Reisekostenabrechnung wird beim Nachweis der Übernachtungskosten sowie der Fahrt- und Nebenkosten unterschieden zwischen „vom Reisenden verauslagte Kosten“ und „im TMS-Portal gebuchte und von der Reisestelle beglichene Kosten“. Als von der zentralen Reisestelle beglichene Kosten gelten Kosten für die Buchung von Fahrkarten und Übernachtungen über das Travelmanagementsystem (TMS) sowie für die Inanspruchnahme von Reisedienstleistungen des Reisebüros und der Hotelkostenübernahme durch den Corporate Rates Club (CRC), sowie Kosten die durch Überweisung der zentralen Reisestelle beglichen wurden.</t>
  </si>
  <si>
    <t xml:space="preserve">Die Inanspruchnahme von Reiseleistungen über das Travelmanagementsystem, die Auszahlung von Abschlägen durch die zentrale Reisestelle sowie Reisedienstleistungen eines Reisebüros und vom Corporate Rates Club Stralsund (CRC) werden als Abschlag im Sinne des Landesreisekostengesetzes M-V (§ 3 Abs.6) behandelt und sind somit innerhalb von 4 Wochen nach Beendigung der Dienstreise abzurechnen. </t>
  </si>
  <si>
    <t>Auftrag zur Kostenübernahme für Hotelübernachtungen bei Vorbestellung durch Dritte 
TMS M-V 1. Ausbaustufe</t>
  </si>
  <si>
    <t>Übernachtung ohne belegmäßigen Nachweis (pauschales Übernachtungsgeld)</t>
  </si>
  <si>
    <t>Übernachtung des Amtes wegen unentgeltlich bereitgestellt</t>
  </si>
  <si>
    <t>voraussichtliche Entschädigung in Euro</t>
  </si>
  <si>
    <t>Haben Sie bereits eine BahnCard oder BahnCard Business?</t>
  </si>
  <si>
    <t xml:space="preserve">mit BC/BCB 50 </t>
  </si>
  <si>
    <t>mit BC/BCB 25</t>
  </si>
  <si>
    <t>ohne BC/BCB</t>
  </si>
  <si>
    <t>Wirtschaftlichkeitsanalyse zur Entscheidung über die Kostenerstattung für eine BahnCard bzw. BahnCard Business</t>
  </si>
  <si>
    <t>Wirtschaftlichkeitsanalyse zur Entscheidung über die Kostenerstattung für eine 
BahnCard bzw. BahnCard Business</t>
  </si>
  <si>
    <t>Nach Bearbeitung Ihrer Reisekostenabrechnung erhalten Sie eine Mitteilung über die gewährte Reisekostenvergütung, aus der die Berechnung Ihrer Reisekosten hervorgeht.</t>
  </si>
  <si>
    <t>5.) Mitteilung über die gewährte Reisekostenvergütung</t>
  </si>
  <si>
    <t>Ich bin täglich nach Hause gefahren *</t>
  </si>
  <si>
    <t xml:space="preserve">Nach Bearbeitung der Reisekostenabrechnung wird durch die zentrale Reisestelle eine Mitteilung über die gewährte Reisekostenvergütung gefertigt, die an den Dienstreisenden übergeben wird. Aus dieser Mitteilung ist ersichtlich, für welche Dienstreise/n (Geschäftsort und Datum) die Abrechnung erfolgte, die Höhe der Reisekostenvergütung und aus welchen Positionen sich die gezahlte Reisekostenvergütung zusammensetzt. </t>
  </si>
  <si>
    <r>
      <t xml:space="preserve">Wohnanschrift *
</t>
    </r>
    <r>
      <rPr>
        <sz val="8"/>
        <rFont val="Arial"/>
        <family val="2"/>
      </rPr>
      <t>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t>
    </r>
  </si>
  <si>
    <t xml:space="preserve">2.1.2 Die Beschaffung von Bahntickets einschließlich der BahnCard Business hat grundsätzlich unter Nutzung des elektronischen Travel Management Systems (TMS 1. Ausbaustufe) selbständig von den Reisenden zu erfolgen. Soweit die einzelnen Landesbehörden dies ermöglichen, kann die Beschaffung auch durch Sekretariate oder andere geeignete Stellen vorgenommen werden.
Ihre gebuchten Fahrkarten erhalten Sie per E-Mail. Deswegen achten Sie bitte darauf, dass die in Ihren Personenstammdaten im TMS hinterlegte E-Mail-Adresse korrekt ist. Nach ca. 4 Arbeitstagen können Sie Ihre Buchungsinformationen im Menü "Auswertungen" und Untermenü "Buchungs-Suche" aufrufen um z.B. Ihre Buchungsnummer zu erfahren. </t>
  </si>
  <si>
    <t xml:space="preserve">2.2.1 Die Beschaffung von Übernachtungen hat grundsätzlich unter Nutzung des TMS 1. Ausbaustufe selbständig von den Reisenden zu erfolgen. Soweit die einzelnen Landesbehörden dies ermöglichen, kann die Beschaffung auch durch Sekretariate oder andere geeignete Stellen vorgenommen werden. Die im TMS veröffentlichten Hotelraten,  die über 65 Euro betragen, können als unvermeidbar anerkannt werden, wenn sie in der M-V Hotelliste Inland enthalten sind. Diese sind im TMS mit dem M-V  Logo versehen, die einzelnen Hotelraten enthalten Hinweise wie „Firmenvertragsrate", „Firmenvertragsrate Bund“ oder ähnlich.
Ihre Buchungsbestätigungen erhalten Sie per E-Mail. Deswegen achten Sie bitte darauf, dass die in Ihren Personenstammdaten im TMS hinterlegte E-Mail-Adresse korrekt ist. Nach ca. 4 Arbeitstagen können Sie Ihre Buchungsinformationen im Menü "Auswertungen" und Untermenü "Buchungs-Suche" aufrufen um z.B. Ihre Buchungsnummer zu erfahren. </t>
  </si>
  <si>
    <t>mit BC 100</t>
  </si>
  <si>
    <t>Wenn Sie eine auf Grundlage einer Dauerdienstreisegenehmigung durchgeführte Reise abrechnen, geben Sie bitte in der Reisekostenabrechnung das Aktenzeichen der Dauergenehmigung an. Falls die Dauergenehmigung kein Aktenzeichen beinhaltet, erfassen Sie bitte das Datum der Dauergenehmigung ("Dauergenehmigung vom...."). Senden Sie der Reisestelle bitte jeweils eine Kopie neuer Dauerdienstreisegenehmigungen.</t>
  </si>
  <si>
    <r>
      <t xml:space="preserve">Aktenzeichen (nur bei </t>
    </r>
    <r>
      <rPr>
        <b/>
        <sz val="9"/>
        <rFont val="Arial"/>
        <family val="2"/>
      </rPr>
      <t>Dauergenehmigungen</t>
    </r>
    <r>
      <rPr>
        <sz val="9"/>
        <rFont val="Arial"/>
        <family val="2"/>
      </rPr>
      <t>)</t>
    </r>
  </si>
  <si>
    <t>2.2.2   Ist eine Buchung auf den unter Nr. 2.2.1 genannten Wegen nicht möglich, so ist das  Reisebüro per FAX oder per E-Mail mit der Beschaffung zu beauftragen. Die Einzelheiten sind den von der zentralen Reisestelle herausgegebenen Formularen zu entnehmen. Das Reisebüro beschafft jeweils die kostengünstigste Übernachtungsmöglichkeit.</t>
  </si>
  <si>
    <t>2.2.3   Erfolgt eine Vorbestellung durch Dritte (z. B. Einladende für Seminare, Tagungen und Konferenzen), so kann das von der zentralen Reisestelle bestimmte Unternehmen per FAX oder per E-Mail mit der Buchung und Zahlungsabwicklung beauftragt werden. In Fällen in denen die Buchung bereits erfolgte oder die Kosten nicht voll erstattungsfähig sind, so z. B. private Verlängerung der Hotelbuchung, mitreisende Partner, ist die Kostenübernahme nicht zulässig. Die Einzelheiten sind den von der zentralen Reisestelle herausgegebenen Formularen zu entnehmen.</t>
  </si>
  <si>
    <t>2.3.2  Sind Flüge oder Mietwagen zu beschaffen oder gibt es Beratungsbedarf hinsichtlich der Durchführung der Dienstreise, so soll das Reisebüro per FAX oder per E-Mail mit der Beschaffung beauftragt werden. Die Einzelheiten sind den  von der zentralen Reisestelle herausgegebenen Formularen zu entnehmen.</t>
  </si>
  <si>
    <r>
      <rPr>
        <b/>
        <i/>
        <u/>
        <sz val="12"/>
        <color indexed="17"/>
        <rFont val="Arial"/>
        <family val="2"/>
      </rPr>
      <t>Kostenübernahme für vorbestellte bzw. vorgemerkte Übernachtungen</t>
    </r>
    <r>
      <rPr>
        <b/>
        <sz val="10"/>
        <rFont val="Arial"/>
        <family val="2"/>
      </rPr>
      <t xml:space="preserve">
</t>
    </r>
    <r>
      <rPr>
        <b/>
        <u/>
        <sz val="10"/>
        <rFont val="Arial"/>
        <family val="2"/>
      </rPr>
      <t>Hinweis für Dienstreisende</t>
    </r>
    <r>
      <rPr>
        <b/>
        <sz val="10"/>
        <rFont val="Arial"/>
        <family val="2"/>
      </rPr>
      <t xml:space="preserve">
</t>
    </r>
    <r>
      <rPr>
        <sz val="10"/>
        <rFont val="Arial"/>
        <family val="2"/>
      </rPr>
      <t xml:space="preserve">Erfolgt eine Vorbestellung durch Dritte (z. B. Einladende für Seminare, Tagungen bzw. Konferenzen), so kann der Corporate Rates Club Stralsund per FAX oder per E-Mail mit der Buchung und Zahlungsabwicklung beauftragt werden. 
In Fällen in denen die Buchung bereits erfolgte oder die Kosten nicht voll erstattungsfähig sind, so z. B. private Verlängerung der Hotelbuchung, mitreisende Partner, ist die Kostenübernahme nicht zulässig. 
Bitte beachten Sie, dass alle mit * gekennzeichneten Felder auszufüllen sind und sich die Kostenübernahme nur auf die nachfolgend auswählbare Leistung bezieht.
Fügen Sie diesem Vordruck bitte keine Anlagen bei. </t>
    </r>
  </si>
  <si>
    <t xml:space="preserve">Ihr Ansprechpartner ist im LAF Frau Braun-Schütze, Telefonnummer: 0385 / 588-49004, 
E-Mail:  Diana.Braun-Schuetze@laf.mv-regierung.de </t>
  </si>
  <si>
    <t>Januar 2021</t>
  </si>
  <si>
    <t>Erfolgt eine Vorbestellung durch Dritte (z. B. Einladende für Seminare, Tagungen bzw. Konferenzen), so kann</t>
  </si>
  <si>
    <t>der Corporate Rates Club Stralsund per FAX oder per E-Mail mit der Buchung und Zahlungsabwicklung be-</t>
  </si>
  <si>
    <t xml:space="preserve">so z. B. private Verlängerung der Hotelbuchung, mitreisende Partner, ist die Kostenübernahme nicht zulässig. </t>
  </si>
  <si>
    <t>auftragt werden. In Fällen in denen die Buchung bereits erfolgte oder die Kosten nicht voll erstattungsfähig sind,</t>
  </si>
  <si>
    <t>Westtours-Reisen GmbH, Friedrichstraße 231, 10969 Berlin</t>
  </si>
  <si>
    <t>030 526 850 311</t>
  </si>
  <si>
    <t>030 526 850 300</t>
  </si>
  <si>
    <t>030 526 850 111</t>
  </si>
  <si>
    <t>030 526 850 220 bzw.229</t>
  </si>
  <si>
    <t>Bitte achten Sie bei Übertragung der Buchungsanfrage bzw. Buchungsbeauftragung an das Reisebüro darauf, dass die notwendigen Angaben für den Bearbeiter gut lesbar sind.</t>
  </si>
  <si>
    <t>Bitte achten Sie bei Übertragung der Buchungsanfrage bzw. Buchungsbeauftragung an das Reisebüro darauf, dass die notwendigen Angaben für den Bearbeiter dort gut lesbar sind.</t>
  </si>
  <si>
    <r>
      <t xml:space="preserve">BIC </t>
    </r>
    <r>
      <rPr>
        <sz val="8"/>
        <rFont val="Arial"/>
        <family val="2"/>
      </rPr>
      <t>(nur bei Auslandskonten angeben)</t>
    </r>
  </si>
  <si>
    <t>Sehr geehrte Reisende, sehr geehrter Reisender,                                                                                                                                                                                                                                                                                                                                                                                            mit Hilfe dieser Excel-Anwendung können Sie Anträge auf Dienstreisen und Reisen aus besonderem Anlass stellen, Reisedienstleistungen bestellen und Reisekosten abrechnen. Es dürfte für Sie zweckmäßig sein, wenn Sie die nachfolgenden sich wiederholenden Daten erfassen und die Datei anschließend in einem persönlichen Ordner unter einem neuen Namen speichern. Diese Datei können Sie dann bei Bedarf öffnen. In die einzelnen Vordrucke werden die Daten nur übernommen, wenn sie dort erforderlich sind. Die weißen Felder in den Masken sind z.T. Auswahlfelder. Über den Pfeil am rechten Feldrand ist dann die Auswahl zu treffen. Mit einem * versehene Felder sind immer auszufüllen.</t>
  </si>
  <si>
    <t>voraussichtl. Ende</t>
  </si>
  <si>
    <r>
      <t xml:space="preserve">Beförderungsmittel *
</t>
    </r>
    <r>
      <rPr>
        <sz val="5"/>
        <rFont val="Arial"/>
        <family val="2"/>
      </rPr>
      <t>Bei Benutzung des Privat-PKW/Motorrad ohne triftigen Grund verbleibt das Sachschadensrisiko beim Antragsteller!</t>
    </r>
  </si>
  <si>
    <t>Ministerium für Bildung, Wissenschaft und Kultur M-V</t>
  </si>
  <si>
    <t>Leitung  70020001</t>
  </si>
  <si>
    <t>Personalvertretg.  70020002</t>
  </si>
  <si>
    <t>Abteilung 1  70020100</t>
  </si>
  <si>
    <t>Abteilung 2  70020200</t>
  </si>
  <si>
    <t>Abteilung 3  70020300</t>
  </si>
  <si>
    <t>Abteilung 4  70020400</t>
  </si>
  <si>
    <t>Abteilung 5  70020500</t>
  </si>
  <si>
    <t>Landeszentr. f. polit. Bildung  70420001</t>
  </si>
  <si>
    <t>Berufsschullehrer  70020213</t>
  </si>
  <si>
    <t>Reisekostenvergütungen (BM)  07 0701 527.01 0</t>
  </si>
  <si>
    <t>Reisekostenvergütungen (LpB)  07 0704 527.01 0</t>
  </si>
  <si>
    <t>Reisekosten Bundesrat  07 0701 527.01 BR</t>
  </si>
  <si>
    <t>Reisekostenvergütungen IT-Fortbildung  07 0701 527.21 0</t>
  </si>
  <si>
    <t>Reisekostenvergütungen Örtlicher Personalrat BM M-V  07 0701 527.61 ÖPR BM</t>
  </si>
  <si>
    <t>Reisekostenvergütungen Hauptpersonalrat  07 0701 527.61 HPR/K</t>
  </si>
  <si>
    <t>Reisekostenvergütungen Schwerbehindertenvertretung BM M-V  07 0701 527.61 SBV BM</t>
  </si>
  <si>
    <t>Reisekostenvergütungen Hauptschwerbehindertenvertretung  07 0701 527.61 HSBV</t>
  </si>
  <si>
    <t>Reisekostenvergütungen Gleichstellungsbeauftragte BM M-V  07 0701 527.61 GL BM</t>
  </si>
  <si>
    <t>Reisekostenvergütungen Einigungsstelle  07 0701 527.61 ES</t>
  </si>
  <si>
    <t>Reisekostenvergütungen Jugend- u. Ausbildungsvertretung d. Referendare  07 0701 527.61 JAV BM</t>
  </si>
  <si>
    <t>Reisekostenvergütungen Örtlicher Personalrat Berufliche Schulen  07 0701 527.61 ÖPR BS</t>
  </si>
  <si>
    <t>Reisekostenvergütungen Gleichstellungsbeauftragte Berufliche Schulen  07 0701 527.61 GL BS</t>
  </si>
  <si>
    <t>Reisekostenvergütungen Schwerbehindertenvertretung Berufliche Schulen  07 0701 527.61 SBV BS</t>
  </si>
  <si>
    <t>Reisekostenvergütungen für Schulausflüge  07 0750 527.02 0</t>
  </si>
  <si>
    <t>Reisekosten Rahmenplankommission Berufl.Schulen  07 0750 527.63.0</t>
  </si>
  <si>
    <t>Reisekostenvergütungen (Berufl. Schulen)  07 0756 527.01 0</t>
  </si>
  <si>
    <t>Dienststätte/Berufsschule*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</si>
</sst>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0.00\ &quot;€&quot;;[Red]\-#,##0.00\ &quot;€&quot;"/>
    <numFmt numFmtId="44" formatCode="_-* #,##0.00\ &quot;€&quot;_-;\-* #,##0.00\ &quot;€&quot;_-;_-* &quot;-&quot;??\ &quot;€&quot;_-;_-@_-"/>
    <numFmt numFmtId="164" formatCode="h:mm;@"/>
    <numFmt numFmtId="165" formatCode="#,##0.00\ _€"/>
    <numFmt numFmtId="166" formatCode="0.0"/>
    <numFmt numFmtId="167" formatCode="#,##0.00_ ;[Red]\-#,##0.00\ "/>
  </numFmts>
  <fonts count="94" x14ac:knownFonts="1">
    <font>
      <sz val="10"/>
      <name val="Arial"/>
    </font>
    <font>
      <sz val="10"/>
      <name val="Arial"/>
    </font>
    <font>
      <b/>
      <sz val="12"/>
      <name val="Arial"/>
      <family val="2"/>
    </font>
    <font>
      <b/>
      <sz val="10"/>
      <name val="Arial"/>
      <family val="2"/>
    </font>
    <font>
      <sz val="7"/>
      <name val="Arial"/>
      <family val="2"/>
    </font>
    <font>
      <sz val="7"/>
      <name val="Arial"/>
      <family val="2"/>
    </font>
    <font>
      <sz val="8"/>
      <name val="Arial"/>
      <family val="2"/>
    </font>
    <font>
      <sz val="10"/>
      <name val="Arial"/>
      <family val="2"/>
    </font>
    <font>
      <sz val="8"/>
      <name val="Arial"/>
      <family val="2"/>
    </font>
    <font>
      <sz val="7.5"/>
      <name val="Arial"/>
      <family val="2"/>
    </font>
    <font>
      <sz val="9"/>
      <name val="Arial"/>
      <family val="2"/>
    </font>
    <font>
      <sz val="6.5"/>
      <name val="Arial"/>
      <family val="2"/>
    </font>
    <font>
      <b/>
      <sz val="7"/>
      <name val="Arial"/>
      <family val="2"/>
    </font>
    <font>
      <b/>
      <sz val="9"/>
      <name val="Arial"/>
      <family val="2"/>
    </font>
    <font>
      <b/>
      <sz val="16"/>
      <color indexed="17"/>
      <name val="Arial"/>
      <family val="2"/>
    </font>
    <font>
      <b/>
      <sz val="10"/>
      <color indexed="17"/>
      <name val="Arial"/>
      <family val="2"/>
    </font>
    <font>
      <b/>
      <sz val="8"/>
      <name val="Arial"/>
      <family val="2"/>
    </font>
    <font>
      <u/>
      <sz val="10"/>
      <color indexed="12"/>
      <name val="Arial"/>
      <family val="2"/>
    </font>
    <font>
      <b/>
      <sz val="12"/>
      <color indexed="10"/>
      <name val="Arial"/>
      <family val="2"/>
    </font>
    <font>
      <sz val="9"/>
      <name val="Arial"/>
      <family val="2"/>
    </font>
    <font>
      <sz val="9"/>
      <color indexed="10"/>
      <name val="Arial"/>
      <family val="2"/>
    </font>
    <font>
      <b/>
      <i/>
      <sz val="10"/>
      <name val="Arial"/>
      <family val="2"/>
    </font>
    <font>
      <b/>
      <sz val="20"/>
      <color indexed="17"/>
      <name val="Monotype Corsiva"/>
      <family val="4"/>
    </font>
    <font>
      <b/>
      <sz val="11"/>
      <color indexed="17"/>
      <name val="Arial"/>
      <family val="2"/>
    </font>
    <font>
      <b/>
      <sz val="7"/>
      <color indexed="17"/>
      <name val="Times New Roman"/>
      <family val="1"/>
    </font>
    <font>
      <sz val="11"/>
      <name val="Arial"/>
      <family val="2"/>
    </font>
    <font>
      <sz val="11"/>
      <name val="Arial"/>
      <family val="2"/>
    </font>
    <font>
      <b/>
      <sz val="26"/>
      <name val="Arial"/>
      <family val="2"/>
    </font>
    <font>
      <sz val="12"/>
      <name val="Arial"/>
      <family val="2"/>
    </font>
    <font>
      <sz val="12"/>
      <color indexed="17"/>
      <name val="Arial"/>
      <family val="2"/>
    </font>
    <font>
      <b/>
      <sz val="9"/>
      <color indexed="17"/>
      <name val="Arial"/>
      <family val="2"/>
    </font>
    <font>
      <sz val="10"/>
      <name val="Arial"/>
      <family val="2"/>
    </font>
    <font>
      <b/>
      <sz val="10"/>
      <color indexed="48"/>
      <name val="Arial"/>
      <family val="2"/>
    </font>
    <font>
      <b/>
      <sz val="10"/>
      <color indexed="12"/>
      <name val="Arial"/>
      <family val="2"/>
    </font>
    <font>
      <sz val="10"/>
      <color indexed="22"/>
      <name val="Arial"/>
      <family val="2"/>
    </font>
    <font>
      <b/>
      <i/>
      <sz val="11"/>
      <name val="Arial"/>
      <family val="2"/>
    </font>
    <font>
      <b/>
      <sz val="11"/>
      <name val="Arial"/>
      <family val="2"/>
    </font>
    <font>
      <u/>
      <sz val="11"/>
      <name val="Arial"/>
      <family val="2"/>
    </font>
    <font>
      <i/>
      <sz val="11"/>
      <name val="Arial"/>
      <family val="2"/>
    </font>
    <font>
      <b/>
      <sz val="14"/>
      <color indexed="17"/>
      <name val="Arial"/>
      <family val="2"/>
    </font>
    <font>
      <b/>
      <i/>
      <u/>
      <sz val="11"/>
      <color indexed="12"/>
      <name val="Arial"/>
      <family val="2"/>
    </font>
    <font>
      <b/>
      <i/>
      <sz val="11"/>
      <color indexed="17"/>
      <name val="Arial"/>
      <family val="2"/>
    </font>
    <font>
      <b/>
      <sz val="7"/>
      <color indexed="81"/>
      <name val="Tahoma"/>
      <family val="2"/>
    </font>
    <font>
      <sz val="7"/>
      <color indexed="81"/>
      <name val="Tahoma"/>
      <family val="2"/>
    </font>
    <font>
      <sz val="7"/>
      <name val="Arial"/>
      <family val="2"/>
    </font>
    <font>
      <b/>
      <i/>
      <u/>
      <sz val="12"/>
      <name val="Arial"/>
      <family val="2"/>
    </font>
    <font>
      <b/>
      <u/>
      <sz val="10"/>
      <name val="Arial"/>
      <family val="2"/>
    </font>
    <font>
      <i/>
      <sz val="10"/>
      <name val="Arial"/>
      <family val="2"/>
    </font>
    <font>
      <b/>
      <sz val="10"/>
      <color indexed="10"/>
      <name val="Arial"/>
      <family val="2"/>
    </font>
    <font>
      <sz val="14"/>
      <color indexed="10"/>
      <name val="Arial"/>
      <family val="2"/>
    </font>
    <font>
      <b/>
      <i/>
      <u/>
      <sz val="12"/>
      <color indexed="17"/>
      <name val="Arial"/>
      <family val="2"/>
    </font>
    <font>
      <sz val="9"/>
      <color indexed="81"/>
      <name val="Tahoma"/>
      <family val="2"/>
    </font>
    <font>
      <b/>
      <sz val="9"/>
      <color indexed="81"/>
      <name val="Tahoma"/>
      <family val="2"/>
    </font>
    <font>
      <b/>
      <u/>
      <sz val="9"/>
      <color indexed="81"/>
      <name val="Tahoma"/>
      <family val="2"/>
    </font>
    <font>
      <b/>
      <u/>
      <sz val="7"/>
      <color indexed="81"/>
      <name val="Tahoma"/>
      <family val="2"/>
    </font>
    <font>
      <u/>
      <sz val="7"/>
      <color indexed="81"/>
      <name val="Tahoma"/>
      <family val="2"/>
    </font>
    <font>
      <b/>
      <sz val="10"/>
      <color indexed="8"/>
      <name val="Arial"/>
      <family val="2"/>
    </font>
    <font>
      <u/>
      <sz val="9"/>
      <color indexed="81"/>
      <name val="Tahoma"/>
      <family val="2"/>
    </font>
    <font>
      <b/>
      <sz val="16"/>
      <name val="Arial"/>
      <family val="2"/>
    </font>
    <font>
      <b/>
      <sz val="10"/>
      <color indexed="25"/>
      <name val="Arial"/>
      <family val="2"/>
    </font>
    <font>
      <sz val="10"/>
      <color indexed="8"/>
      <name val="MS Sans Serif"/>
      <family val="2"/>
    </font>
    <font>
      <sz val="8"/>
      <color indexed="81"/>
      <name val="Tahoma"/>
      <family val="2"/>
    </font>
    <font>
      <sz val="8.5"/>
      <name val="Arial"/>
      <family val="2"/>
    </font>
    <font>
      <sz val="5"/>
      <name val="Arial"/>
      <family val="2"/>
    </font>
    <font>
      <sz val="10"/>
      <color indexed="60"/>
      <name val="Arial"/>
      <family val="2"/>
    </font>
    <font>
      <b/>
      <sz val="6"/>
      <name val="Arial"/>
      <family val="2"/>
    </font>
    <font>
      <sz val="6"/>
      <name val="Arial"/>
      <family val="2"/>
    </font>
    <font>
      <sz val="10"/>
      <color rgb="FFFF0000"/>
      <name val="Arial"/>
      <family val="2"/>
    </font>
    <font>
      <sz val="12"/>
      <color rgb="FFFF0000"/>
      <name val="Arial"/>
      <family val="2"/>
    </font>
    <font>
      <b/>
      <sz val="11"/>
      <color rgb="FF008000"/>
      <name val="Arial"/>
      <family val="2"/>
    </font>
    <font>
      <sz val="10"/>
      <color rgb="FF0070C0"/>
      <name val="Arial"/>
      <family val="2"/>
    </font>
    <font>
      <i/>
      <sz val="10"/>
      <color rgb="FF0070C0"/>
      <name val="Arial"/>
      <family val="2"/>
    </font>
    <font>
      <i/>
      <sz val="9"/>
      <color rgb="FF0070C0"/>
      <name val="Arial"/>
      <family val="2"/>
    </font>
    <font>
      <i/>
      <sz val="9.5"/>
      <color rgb="FF0070C0"/>
      <name val="Arial"/>
      <family val="2"/>
    </font>
    <font>
      <b/>
      <i/>
      <sz val="10"/>
      <color rgb="FF0070C0"/>
      <name val="Arial"/>
      <family val="2"/>
    </font>
    <font>
      <i/>
      <sz val="8"/>
      <color rgb="FF0070C0"/>
      <name val="Arial"/>
      <family val="2"/>
    </font>
    <font>
      <b/>
      <sz val="10"/>
      <color rgb="FFFF0000"/>
      <name val="Arial"/>
      <family val="2"/>
    </font>
    <font>
      <b/>
      <u/>
      <sz val="10"/>
      <color rgb="FFFF0000"/>
      <name val="Arial"/>
      <family val="2"/>
    </font>
    <font>
      <b/>
      <sz val="12"/>
      <color rgb="FFFF0000"/>
      <name val="Arial"/>
      <family val="2"/>
    </font>
    <font>
      <i/>
      <sz val="8.5"/>
      <color rgb="FF0070C0"/>
      <name val="Arial"/>
      <family val="2"/>
    </font>
    <font>
      <sz val="12"/>
      <color theme="0" tint="-0.34998626667073579"/>
      <name val="Arial"/>
      <family val="2"/>
    </font>
    <font>
      <i/>
      <u/>
      <sz val="10"/>
      <color rgb="FF0070C0"/>
      <name val="Arial"/>
      <family val="2"/>
    </font>
    <font>
      <b/>
      <i/>
      <sz val="9"/>
      <color rgb="FF0070C0"/>
      <name val="Arial"/>
      <family val="2"/>
    </font>
    <font>
      <b/>
      <i/>
      <sz val="12"/>
      <color rgb="FF0070C0"/>
      <name val="Arial"/>
      <family val="2"/>
    </font>
    <font>
      <i/>
      <sz val="7"/>
      <color rgb="FF0070C0"/>
      <name val="Arial"/>
      <family val="2"/>
    </font>
    <font>
      <sz val="6"/>
      <color rgb="FF0070C0"/>
      <name val="Arial"/>
      <family val="2"/>
    </font>
    <font>
      <b/>
      <i/>
      <sz val="11"/>
      <color rgb="FF0070C0"/>
      <name val="Arial"/>
      <family val="2"/>
    </font>
    <font>
      <b/>
      <sz val="9"/>
      <color rgb="FF0070C0"/>
      <name val="Arial"/>
      <family val="2"/>
    </font>
    <font>
      <sz val="9"/>
      <color rgb="FF0070C0"/>
      <name val="Arial"/>
      <family val="2"/>
    </font>
    <font>
      <sz val="11"/>
      <color theme="3" tint="0.39997558519241921"/>
      <name val="Arial"/>
      <family val="2"/>
    </font>
    <font>
      <b/>
      <i/>
      <sz val="9.5"/>
      <color rgb="FF0070C0"/>
      <name val="Arial"/>
      <family val="2"/>
    </font>
    <font>
      <b/>
      <i/>
      <sz val="8"/>
      <color rgb="FF0070C0"/>
      <name val="Arial"/>
      <family val="2"/>
    </font>
    <font>
      <b/>
      <i/>
      <sz val="10"/>
      <color rgb="FF339966"/>
      <name val="Arial"/>
      <family val="2"/>
    </font>
    <font>
      <sz val="8"/>
      <color rgb="FF000000"/>
      <name val="Tahoma"/>
      <family val="2"/>
    </font>
  </fonts>
  <fills count="1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55"/>
        <bgColor indexed="64"/>
      </patternFill>
    </fill>
    <fill>
      <patternFill patternType="solid">
        <fgColor indexed="47"/>
        <bgColor indexed="64"/>
      </patternFill>
    </fill>
    <fill>
      <patternFill patternType="solid">
        <fgColor indexed="27"/>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29"/>
      </patternFill>
    </fill>
    <fill>
      <patternFill patternType="solid">
        <fgColor theme="0" tint="-0.14999847407452621"/>
        <bgColor indexed="64"/>
      </patternFill>
    </fill>
  </fills>
  <borders count="90">
    <border>
      <left/>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right style="medium">
        <color indexed="64"/>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17" fillId="0" borderId="0" applyNumberFormat="0" applyFill="0" applyBorder="0" applyAlignment="0" applyProtection="0">
      <alignment vertical="top"/>
      <protection locked="0"/>
    </xf>
    <xf numFmtId="0" fontId="7" fillId="0" borderId="0"/>
    <xf numFmtId="0" fontId="7" fillId="0" borderId="0"/>
    <xf numFmtId="0" fontId="60" fillId="0" borderId="0"/>
    <xf numFmtId="44" fontId="1" fillId="0" borderId="0" applyFont="0" applyFill="0" applyBorder="0" applyAlignment="0" applyProtection="0"/>
    <xf numFmtId="44" fontId="7" fillId="0" borderId="0" applyFont="0" applyFill="0" applyBorder="0" applyAlignment="0" applyProtection="0"/>
  </cellStyleXfs>
  <cellXfs count="1646">
    <xf numFmtId="0" fontId="0" fillId="0" borderId="0" xfId="0"/>
    <xf numFmtId="0" fontId="4" fillId="0" borderId="0" xfId="0" applyFont="1" applyFill="1" applyProtection="1"/>
    <xf numFmtId="0" fontId="0" fillId="0" borderId="0" xfId="0" applyFill="1" applyProtection="1"/>
    <xf numFmtId="0" fontId="7" fillId="0" borderId="0" xfId="0" applyFont="1" applyFill="1" applyAlignment="1" applyProtection="1">
      <alignment vertical="center" wrapText="1"/>
    </xf>
    <xf numFmtId="0" fontId="0" fillId="0" borderId="0" xfId="0" applyFill="1" applyAlignment="1" applyProtection="1">
      <alignment vertical="center" wrapText="1"/>
    </xf>
    <xf numFmtId="0" fontId="14" fillId="2" borderId="0" xfId="0" applyFont="1" applyFill="1" applyAlignment="1" applyProtection="1">
      <alignment vertical="center"/>
    </xf>
    <xf numFmtId="0" fontId="0" fillId="2" borderId="0" xfId="0" applyFill="1" applyProtection="1"/>
    <xf numFmtId="0" fontId="0" fillId="0" borderId="0" xfId="0" applyProtection="1"/>
    <xf numFmtId="0" fontId="1" fillId="2" borderId="0" xfId="0" applyFont="1" applyFill="1" applyProtection="1"/>
    <xf numFmtId="0" fontId="1" fillId="0" borderId="0" xfId="0" applyFont="1" applyProtection="1"/>
    <xf numFmtId="0" fontId="1" fillId="2" borderId="1" xfId="0" applyNumberFormat="1" applyFont="1" applyFill="1" applyBorder="1" applyAlignment="1" applyProtection="1">
      <alignment horizontal="left" vertical="center" wrapText="1"/>
    </xf>
    <xf numFmtId="0" fontId="0" fillId="2" borderId="0" xfId="0" applyFill="1" applyAlignment="1" applyProtection="1">
      <alignment vertical="center" wrapText="1"/>
    </xf>
    <xf numFmtId="0" fontId="0" fillId="0" borderId="0" xfId="0" applyAlignment="1" applyProtection="1">
      <alignment vertical="center" wrapText="1"/>
    </xf>
    <xf numFmtId="0" fontId="0" fillId="2" borderId="0" xfId="0" applyFill="1" applyAlignment="1" applyProtection="1">
      <alignment wrapText="1"/>
    </xf>
    <xf numFmtId="0" fontId="0" fillId="0" borderId="0" xfId="0" applyAlignment="1" applyProtection="1">
      <alignment wrapText="1"/>
    </xf>
    <xf numFmtId="0" fontId="6" fillId="2" borderId="0" xfId="0" applyFont="1" applyFill="1" applyProtection="1"/>
    <xf numFmtId="0" fontId="6" fillId="0" borderId="0" xfId="0" applyFont="1" applyFill="1" applyProtection="1"/>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vertical="center" wrapText="1"/>
    </xf>
    <xf numFmtId="0" fontId="0" fillId="0" borderId="0" xfId="0" applyFill="1" applyBorder="1" applyAlignment="1" applyProtection="1">
      <alignment horizontal="left" vertical="center" wrapText="1"/>
    </xf>
    <xf numFmtId="0" fontId="19" fillId="0" borderId="0" xfId="0" applyFont="1" applyFill="1" applyProtection="1"/>
    <xf numFmtId="0" fontId="0" fillId="0" borderId="0" xfId="0" applyFill="1" applyBorder="1" applyProtection="1"/>
    <xf numFmtId="0" fontId="21" fillId="0" borderId="0" xfId="0" quotePrefix="1" applyFont="1" applyFill="1" applyAlignment="1" applyProtection="1">
      <alignment horizontal="left"/>
    </xf>
    <xf numFmtId="0" fontId="0" fillId="0" borderId="0" xfId="0" applyBorder="1" applyProtection="1"/>
    <xf numFmtId="0" fontId="4" fillId="0" borderId="0" xfId="0" applyFont="1" applyProtection="1"/>
    <xf numFmtId="0" fontId="0" fillId="2" borderId="0" xfId="0" applyNumberFormat="1" applyFill="1" applyBorder="1" applyAlignment="1" applyProtection="1"/>
    <xf numFmtId="0" fontId="0" fillId="2" borderId="0" xfId="0" applyNumberFormat="1" applyFill="1" applyBorder="1" applyAlignment="1" applyProtection="1">
      <alignment horizontal="left"/>
    </xf>
    <xf numFmtId="0" fontId="28" fillId="2" borderId="0" xfId="0" applyNumberFormat="1" applyFont="1" applyFill="1" applyBorder="1" applyAlignment="1" applyProtection="1">
      <alignment horizontal="left"/>
    </xf>
    <xf numFmtId="0" fontId="28" fillId="0" borderId="0" xfId="0" applyFont="1" applyProtection="1"/>
    <xf numFmtId="0" fontId="8" fillId="2" borderId="2" xfId="0" applyFont="1" applyFill="1" applyBorder="1" applyProtection="1"/>
    <xf numFmtId="0" fontId="0" fillId="0" borderId="0" xfId="0" applyAlignment="1" applyProtection="1">
      <alignment horizontal="left"/>
    </xf>
    <xf numFmtId="0" fontId="8" fillId="2" borderId="3" xfId="0" applyFont="1" applyFill="1" applyBorder="1" applyProtection="1"/>
    <xf numFmtId="0" fontId="8" fillId="2" borderId="4" xfId="0" applyFont="1" applyFill="1" applyBorder="1" applyAlignment="1" applyProtection="1">
      <alignment vertical="center"/>
    </xf>
    <xf numFmtId="0" fontId="8" fillId="2" borderId="5" xfId="0" applyFont="1" applyFill="1" applyBorder="1" applyAlignment="1" applyProtection="1">
      <alignment vertical="center" wrapText="1"/>
    </xf>
    <xf numFmtId="0" fontId="8" fillId="2" borderId="4" xfId="0" applyFont="1" applyFill="1" applyBorder="1" applyProtection="1"/>
    <xf numFmtId="0" fontId="0" fillId="2" borderId="0" xfId="0" applyFill="1" applyBorder="1" applyProtection="1"/>
    <xf numFmtId="0" fontId="0" fillId="2" borderId="0" xfId="0" applyFill="1" applyBorder="1" applyAlignment="1" applyProtection="1"/>
    <xf numFmtId="0" fontId="2"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Protection="1"/>
    <xf numFmtId="0" fontId="7" fillId="0" borderId="0" xfId="0" applyFont="1" applyBorder="1" applyAlignment="1" applyProtection="1">
      <alignment horizontal="left"/>
    </xf>
    <xf numFmtId="0" fontId="19" fillId="2" borderId="3" xfId="0" applyFont="1" applyFill="1" applyBorder="1" applyProtection="1"/>
    <xf numFmtId="0" fontId="19" fillId="2" borderId="4" xfId="0" applyFont="1" applyFill="1" applyBorder="1" applyProtection="1"/>
    <xf numFmtId="0" fontId="13" fillId="2" borderId="6" xfId="0" applyFont="1" applyFill="1" applyBorder="1" applyProtection="1"/>
    <xf numFmtId="0" fontId="19" fillId="2" borderId="4" xfId="0" applyFont="1" applyFill="1" applyBorder="1" applyAlignment="1" applyProtection="1">
      <alignment vertical="center"/>
    </xf>
    <xf numFmtId="0" fontId="19" fillId="2" borderId="7" xfId="0" applyFont="1" applyFill="1" applyBorder="1" applyAlignment="1" applyProtection="1">
      <alignment horizontal="left" vertical="center"/>
    </xf>
    <xf numFmtId="0" fontId="3" fillId="2" borderId="8" xfId="0" applyFont="1" applyFill="1" applyBorder="1" applyAlignment="1" applyProtection="1">
      <alignment horizontal="center" vertical="center"/>
    </xf>
    <xf numFmtId="0" fontId="0" fillId="2" borderId="9" xfId="0" applyFill="1" applyBorder="1" applyProtection="1"/>
    <xf numFmtId="0" fontId="0" fillId="2" borderId="10" xfId="0" applyFill="1" applyBorder="1" applyProtection="1"/>
    <xf numFmtId="0" fontId="0" fillId="2" borderId="1" xfId="0" applyNumberFormat="1" applyFill="1" applyBorder="1" applyAlignment="1" applyProtection="1"/>
    <xf numFmtId="0" fontId="0" fillId="2" borderId="1" xfId="0" applyNumberFormat="1" applyFill="1" applyBorder="1" applyAlignment="1" applyProtection="1">
      <alignment horizontal="left"/>
    </xf>
    <xf numFmtId="0" fontId="27" fillId="2" borderId="1" xfId="0" applyNumberFormat="1" applyFont="1" applyFill="1" applyBorder="1" applyAlignment="1" applyProtection="1">
      <alignment horizontal="left"/>
    </xf>
    <xf numFmtId="0" fontId="2"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0" fillId="0" borderId="0" xfId="0" applyAlignment="1" applyProtection="1">
      <alignment vertical="center"/>
    </xf>
    <xf numFmtId="0" fontId="7" fillId="0" borderId="0" xfId="0" applyFont="1" applyProtection="1"/>
    <xf numFmtId="0" fontId="0" fillId="0" borderId="0" xfId="0" quotePrefix="1" applyFill="1" applyBorder="1" applyAlignment="1">
      <alignment horizontal="left"/>
    </xf>
    <xf numFmtId="1" fontId="0" fillId="0" borderId="0" xfId="0" applyNumberFormat="1"/>
    <xf numFmtId="0" fontId="1" fillId="0" borderId="0" xfId="0" applyFont="1" applyFill="1" applyBorder="1" applyAlignment="1" applyProtection="1">
      <alignment horizontal="left"/>
    </xf>
    <xf numFmtId="0" fontId="19" fillId="2" borderId="0" xfId="0" applyFont="1" applyFill="1" applyProtection="1"/>
    <xf numFmtId="0" fontId="16" fillId="2" borderId="0" xfId="0" applyFont="1" applyFill="1" applyBorder="1" applyAlignment="1" applyProtection="1">
      <alignment horizontal="left" vertical="center" wrapText="1"/>
    </xf>
    <xf numFmtId="0" fontId="16" fillId="2" borderId="0" xfId="0" applyFont="1" applyFill="1" applyBorder="1" applyAlignment="1" applyProtection="1">
      <alignment vertical="center" wrapText="1"/>
    </xf>
    <xf numFmtId="0" fontId="0" fillId="2" borderId="0" xfId="0"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wrapText="1"/>
    </xf>
    <xf numFmtId="0" fontId="19" fillId="2" borderId="0" xfId="0" applyFont="1" applyFill="1" applyBorder="1" applyAlignment="1" applyProtection="1">
      <alignment vertical="center" wrapText="1"/>
    </xf>
    <xf numFmtId="1" fontId="0" fillId="2" borderId="0" xfId="0" applyNumberFormat="1" applyFill="1" applyBorder="1" applyAlignment="1" applyProtection="1">
      <alignment horizontal="left" vertical="center"/>
    </xf>
    <xf numFmtId="1" fontId="18" fillId="2" borderId="0" xfId="0" applyNumberFormat="1" applyFont="1" applyFill="1" applyBorder="1" applyAlignment="1" applyProtection="1">
      <alignment horizontal="center" vertical="center" wrapText="1"/>
    </xf>
    <xf numFmtId="0" fontId="0" fillId="2" borderId="0" xfId="0" applyNumberFormat="1" applyFill="1" applyBorder="1" applyAlignment="1" applyProtection="1">
      <alignment horizontal="center" vertical="center"/>
    </xf>
    <xf numFmtId="14" fontId="0" fillId="2" borderId="0" xfId="0" applyNumberFormat="1" applyFill="1" applyBorder="1" applyAlignment="1" applyProtection="1">
      <alignment horizontal="center" vertical="center"/>
    </xf>
    <xf numFmtId="1" fontId="0" fillId="2" borderId="0" xfId="0" applyNumberFormat="1" applyFill="1" applyBorder="1" applyAlignment="1" applyProtection="1">
      <alignment horizontal="left" vertical="center" wrapText="1"/>
    </xf>
    <xf numFmtId="1" fontId="19" fillId="2" borderId="0" xfId="0" applyNumberFormat="1" applyFont="1" applyFill="1" applyBorder="1" applyAlignment="1" applyProtection="1">
      <alignment horizontal="left" vertical="center"/>
    </xf>
    <xf numFmtId="1" fontId="20" fillId="2" borderId="0" xfId="0" applyNumberFormat="1" applyFont="1" applyFill="1" applyBorder="1" applyAlignment="1" applyProtection="1">
      <alignment horizontal="center" vertical="center" wrapText="1"/>
    </xf>
    <xf numFmtId="0" fontId="19" fillId="2" borderId="0" xfId="0" applyNumberFormat="1" applyFont="1" applyFill="1" applyBorder="1" applyAlignment="1" applyProtection="1">
      <alignment horizontal="center" vertical="center"/>
    </xf>
    <xf numFmtId="14" fontId="19" fillId="2" borderId="0"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left" vertical="center" wrapText="1"/>
    </xf>
    <xf numFmtId="0" fontId="0" fillId="0" borderId="0" xfId="0" quotePrefix="1" applyAlignment="1" applyProtection="1">
      <alignment horizontal="left"/>
    </xf>
    <xf numFmtId="0" fontId="0" fillId="0" borderId="11" xfId="0" applyBorder="1" applyProtection="1"/>
    <xf numFmtId="1" fontId="0" fillId="0" borderId="11" xfId="0" applyNumberFormat="1" applyBorder="1"/>
    <xf numFmtId="0" fontId="0" fillId="0" borderId="11" xfId="0" applyBorder="1"/>
    <xf numFmtId="0" fontId="1" fillId="0" borderId="11" xfId="0" applyFont="1" applyFill="1" applyBorder="1" applyAlignment="1" applyProtection="1">
      <alignment horizontal="left" vertical="center"/>
      <protection hidden="1"/>
    </xf>
    <xf numFmtId="0" fontId="1" fillId="0" borderId="11" xfId="0" applyFont="1" applyFill="1" applyBorder="1" applyAlignment="1" applyProtection="1">
      <alignment horizontal="left"/>
      <protection hidden="1"/>
    </xf>
    <xf numFmtId="0" fontId="0" fillId="0" borderId="12" xfId="0" applyBorder="1" applyProtection="1"/>
    <xf numFmtId="0" fontId="0" fillId="0" borderId="12" xfId="0" applyBorder="1"/>
    <xf numFmtId="1" fontId="0" fillId="0" borderId="12" xfId="0" applyNumberFormat="1" applyBorder="1"/>
    <xf numFmtId="0" fontId="0" fillId="0" borderId="0" xfId="0" quotePrefix="1" applyAlignment="1">
      <alignment horizontal="left"/>
    </xf>
    <xf numFmtId="0" fontId="32" fillId="0" borderId="0" xfId="0" applyFont="1" applyFill="1" applyBorder="1" applyAlignment="1" applyProtection="1">
      <alignment horizontal="left" vertical="center"/>
      <protection hidden="1"/>
    </xf>
    <xf numFmtId="0" fontId="32" fillId="0" borderId="0" xfId="0" applyFont="1"/>
    <xf numFmtId="0" fontId="32" fillId="0" borderId="0" xfId="0" quotePrefix="1" applyFont="1" applyAlignment="1">
      <alignment horizontal="left"/>
    </xf>
    <xf numFmtId="0" fontId="32" fillId="0" borderId="0" xfId="0" applyFont="1" applyProtection="1"/>
    <xf numFmtId="0" fontId="32" fillId="0" borderId="0" xfId="0" quotePrefix="1" applyFont="1" applyAlignment="1" applyProtection="1">
      <alignment horizontal="left"/>
    </xf>
    <xf numFmtId="0" fontId="33" fillId="0" borderId="12" xfId="0" applyFont="1" applyBorder="1" applyProtection="1"/>
    <xf numFmtId="0" fontId="33" fillId="0" borderId="11" xfId="0" applyFont="1" applyBorder="1" applyProtection="1"/>
    <xf numFmtId="0" fontId="33" fillId="0" borderId="11" xfId="0" applyFont="1" applyFill="1" applyBorder="1" applyAlignment="1" applyProtection="1">
      <alignment horizontal="left" vertical="center"/>
      <protection hidden="1"/>
    </xf>
    <xf numFmtId="0" fontId="33" fillId="0" borderId="12" xfId="0" applyFont="1" applyFill="1" applyBorder="1" applyAlignment="1" applyProtection="1">
      <alignment horizontal="left" vertical="center"/>
      <protection hidden="1"/>
    </xf>
    <xf numFmtId="0" fontId="33" fillId="0" borderId="0" xfId="0" applyFont="1" applyFill="1" applyBorder="1" applyAlignment="1" applyProtection="1">
      <alignment horizontal="left" vertical="center"/>
      <protection hidden="1"/>
    </xf>
    <xf numFmtId="1" fontId="0" fillId="0" borderId="0" xfId="0" applyNumberFormat="1" applyFill="1" applyBorder="1" applyAlignment="1" applyProtection="1">
      <alignment horizontal="left" vertical="center"/>
    </xf>
    <xf numFmtId="1" fontId="18" fillId="0" borderId="0" xfId="0" applyNumberFormat="1" applyFont="1" applyFill="1" applyBorder="1" applyAlignment="1" applyProtection="1">
      <alignment horizontal="center" vertical="center" wrapText="1"/>
    </xf>
    <xf numFmtId="0" fontId="0" fillId="0" borderId="0" xfId="0" applyNumberFormat="1" applyFill="1" applyBorder="1" applyAlignment="1" applyProtection="1">
      <alignment horizontal="center" vertical="center"/>
    </xf>
    <xf numFmtId="14" fontId="0" fillId="0" borderId="0" xfId="0" applyNumberFormat="1" applyFill="1" applyBorder="1" applyAlignment="1" applyProtection="1">
      <alignment horizontal="center" vertical="center"/>
    </xf>
    <xf numFmtId="1" fontId="0" fillId="0" borderId="0" xfId="0" applyNumberFormat="1" applyFill="1" applyBorder="1" applyAlignment="1" applyProtection="1">
      <alignment horizontal="left" vertical="center" wrapText="1"/>
    </xf>
    <xf numFmtId="14" fontId="10" fillId="0" borderId="0" xfId="0" applyNumberFormat="1" applyFont="1" applyFill="1" applyBorder="1" applyAlignment="1" applyProtection="1">
      <alignment horizontal="left"/>
    </xf>
    <xf numFmtId="0" fontId="10" fillId="0" borderId="0" xfId="0" applyFont="1" applyFill="1" applyBorder="1" applyAlignment="1" applyProtection="1">
      <alignment horizontal="left"/>
    </xf>
    <xf numFmtId="0" fontId="4" fillId="2" borderId="0" xfId="0" applyFont="1" applyFill="1" applyBorder="1" applyAlignment="1" applyProtection="1">
      <alignment horizontal="left"/>
    </xf>
    <xf numFmtId="0" fontId="34" fillId="2" borderId="0" xfId="0" applyFont="1" applyFill="1" applyProtection="1"/>
    <xf numFmtId="0" fontId="3" fillId="0" borderId="0" xfId="0" applyFont="1" applyFill="1" applyProtection="1"/>
    <xf numFmtId="0" fontId="7" fillId="0" borderId="0" xfId="0" applyFont="1" applyFill="1" applyProtection="1"/>
    <xf numFmtId="0" fontId="0" fillId="0" borderId="0" xfId="0" applyFill="1" applyAlignment="1" applyProtection="1"/>
    <xf numFmtId="0" fontId="2" fillId="2" borderId="13" xfId="0" applyFont="1" applyFill="1" applyBorder="1" applyAlignment="1" applyProtection="1">
      <alignment horizontal="left" vertical="center"/>
    </xf>
    <xf numFmtId="0" fontId="0" fillId="2" borderId="1" xfId="0" applyFill="1" applyBorder="1" applyAlignment="1" applyProtection="1">
      <alignment horizontal="center"/>
    </xf>
    <xf numFmtId="0" fontId="0" fillId="2" borderId="0" xfId="0" applyFill="1" applyBorder="1" applyAlignment="1" applyProtection="1">
      <alignment horizontal="center"/>
    </xf>
    <xf numFmtId="0" fontId="0" fillId="2" borderId="10" xfId="0" applyFill="1" applyBorder="1" applyAlignment="1" applyProtection="1">
      <alignment horizontal="center"/>
    </xf>
    <xf numFmtId="0" fontId="4" fillId="0" borderId="0" xfId="0" applyFont="1" applyAlignment="1" applyProtection="1">
      <alignment horizontal="left"/>
    </xf>
    <xf numFmtId="0" fontId="0" fillId="0" borderId="0" xfId="0" applyAlignment="1" applyProtection="1">
      <alignment horizontal="left" vertical="center"/>
    </xf>
    <xf numFmtId="0" fontId="4" fillId="0" borderId="0" xfId="0" applyFont="1" applyBorder="1" applyAlignment="1" applyProtection="1">
      <alignment horizontal="left"/>
    </xf>
    <xf numFmtId="0" fontId="0" fillId="0" borderId="0" xfId="0" applyBorder="1" applyAlignment="1" applyProtection="1">
      <alignment horizontal="left"/>
    </xf>
    <xf numFmtId="0" fontId="4" fillId="2" borderId="14" xfId="0" applyFont="1" applyFill="1" applyBorder="1" applyProtection="1"/>
    <xf numFmtId="0" fontId="4" fillId="2" borderId="15" xfId="0" applyFont="1" applyFill="1" applyBorder="1" applyProtection="1"/>
    <xf numFmtId="0" fontId="4" fillId="2" borderId="16" xfId="0" applyFont="1" applyFill="1" applyBorder="1" applyProtection="1"/>
    <xf numFmtId="0" fontId="4" fillId="0" borderId="0" xfId="0" applyFont="1" applyAlignment="1" applyProtection="1">
      <alignment vertical="center"/>
    </xf>
    <xf numFmtId="0" fontId="4" fillId="0" borderId="0" xfId="0" applyFont="1" applyAlignment="1" applyProtection="1">
      <alignment wrapText="1"/>
    </xf>
    <xf numFmtId="0" fontId="0" fillId="0" borderId="0" xfId="0" applyAlignment="1" applyProtection="1"/>
    <xf numFmtId="0" fontId="4" fillId="2" borderId="1" xfId="0" applyFont="1" applyFill="1" applyBorder="1" applyProtection="1"/>
    <xf numFmtId="0" fontId="4" fillId="2" borderId="0" xfId="0" applyFont="1" applyFill="1" applyBorder="1" applyProtection="1"/>
    <xf numFmtId="0" fontId="4" fillId="2" borderId="10" xfId="0" applyFont="1" applyFill="1" applyBorder="1" applyProtection="1"/>
    <xf numFmtId="0" fontId="4" fillId="2" borderId="17" xfId="0" applyFont="1" applyFill="1" applyBorder="1" applyAlignment="1" applyProtection="1"/>
    <xf numFmtId="0" fontId="4" fillId="2" borderId="15" xfId="0" applyFont="1" applyFill="1" applyBorder="1" applyAlignment="1" applyProtection="1"/>
    <xf numFmtId="0" fontId="4" fillId="2" borderId="16" xfId="0" applyFont="1" applyFill="1" applyBorder="1" applyAlignment="1" applyProtection="1"/>
    <xf numFmtId="0" fontId="4" fillId="2" borderId="14" xfId="0" applyFont="1" applyFill="1" applyBorder="1" applyAlignment="1" applyProtection="1"/>
    <xf numFmtId="0" fontId="0" fillId="2" borderId="1" xfId="0" applyFill="1" applyBorder="1" applyProtection="1"/>
    <xf numFmtId="0" fontId="4" fillId="2" borderId="18" xfId="0" applyFont="1" applyFill="1" applyBorder="1" applyAlignment="1" applyProtection="1"/>
    <xf numFmtId="0" fontId="4" fillId="2" borderId="17" xfId="0" applyFont="1" applyFill="1" applyBorder="1" applyAlignment="1" applyProtection="1">
      <alignment vertical="center"/>
    </xf>
    <xf numFmtId="0" fontId="4" fillId="2" borderId="15" xfId="0" applyFont="1" applyFill="1" applyBorder="1" applyAlignment="1" applyProtection="1">
      <alignment vertical="center"/>
    </xf>
    <xf numFmtId="0" fontId="4" fillId="2" borderId="15" xfId="0" applyFont="1" applyFill="1" applyBorder="1" applyAlignment="1" applyProtection="1">
      <alignment horizontal="center" vertical="center"/>
    </xf>
    <xf numFmtId="0" fontId="4" fillId="2" borderId="19" xfId="0" applyFont="1" applyFill="1" applyBorder="1" applyAlignment="1" applyProtection="1">
      <alignment vertical="center"/>
    </xf>
    <xf numFmtId="0" fontId="4" fillId="2" borderId="20" xfId="0" applyFont="1" applyFill="1" applyBorder="1" applyAlignment="1" applyProtection="1">
      <alignment vertical="center"/>
    </xf>
    <xf numFmtId="0" fontId="4" fillId="2" borderId="21" xfId="0" applyFont="1" applyFill="1" applyBorder="1" applyAlignment="1" applyProtection="1">
      <alignment vertical="center"/>
    </xf>
    <xf numFmtId="0" fontId="12" fillId="2" borderId="1" xfId="0" applyFont="1" applyFill="1" applyBorder="1" applyProtection="1"/>
    <xf numFmtId="0" fontId="4" fillId="2" borderId="0" xfId="0" applyFont="1" applyFill="1" applyBorder="1" applyAlignment="1" applyProtection="1">
      <alignment horizontal="right"/>
    </xf>
    <xf numFmtId="0" fontId="4" fillId="2" borderId="10" xfId="0" applyFont="1" applyFill="1" applyBorder="1" applyAlignment="1" applyProtection="1">
      <alignment horizontal="right"/>
    </xf>
    <xf numFmtId="0" fontId="0" fillId="2" borderId="1" xfId="0" applyFill="1" applyBorder="1" applyAlignment="1" applyProtection="1">
      <alignment vertical="center"/>
    </xf>
    <xf numFmtId="0" fontId="4" fillId="2" borderId="20" xfId="0" applyFont="1" applyFill="1" applyBorder="1" applyAlignment="1" applyProtection="1">
      <alignment horizontal="left" wrapText="1"/>
    </xf>
    <xf numFmtId="0" fontId="0" fillId="0" borderId="0" xfId="0" applyFill="1" applyAlignment="1" applyProtection="1">
      <alignment vertical="center"/>
    </xf>
    <xf numFmtId="0" fontId="4" fillId="2" borderId="22"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1"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10" fillId="0" borderId="0" xfId="0" applyFont="1" applyFill="1" applyProtection="1"/>
    <xf numFmtId="0" fontId="10"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 fillId="0" borderId="0" xfId="0" applyFont="1" applyFill="1" applyBorder="1" applyAlignment="1" applyProtection="1">
      <alignment horizontal="left" vertical="center" wrapText="1"/>
    </xf>
    <xf numFmtId="49" fontId="1" fillId="0" borderId="0" xfId="0" applyNumberFormat="1" applyFont="1" applyFill="1" applyBorder="1" applyAlignment="1" applyProtection="1">
      <alignment horizontal="left"/>
    </xf>
    <xf numFmtId="0" fontId="1" fillId="0" borderId="0" xfId="0" applyFont="1" applyFill="1" applyBorder="1" applyProtection="1"/>
    <xf numFmtId="0" fontId="1" fillId="0" borderId="0" xfId="0" applyFont="1" applyBorder="1" applyProtection="1"/>
    <xf numFmtId="0" fontId="2" fillId="2" borderId="13" xfId="0" applyFont="1" applyFill="1" applyBorder="1" applyAlignment="1" applyProtection="1">
      <alignment vertical="center"/>
    </xf>
    <xf numFmtId="0" fontId="4" fillId="2" borderId="20" xfId="0" applyFont="1" applyFill="1" applyBorder="1" applyAlignment="1" applyProtection="1">
      <alignment wrapText="1"/>
    </xf>
    <xf numFmtId="0" fontId="4" fillId="2" borderId="21" xfId="0" applyFont="1" applyFill="1" applyBorder="1" applyAlignment="1" applyProtection="1">
      <alignment wrapText="1"/>
    </xf>
    <xf numFmtId="0" fontId="4" fillId="2" borderId="21" xfId="0" applyFont="1" applyFill="1" applyBorder="1" applyAlignment="1" applyProtection="1">
      <alignment vertical="top" wrapText="1"/>
    </xf>
    <xf numFmtId="0" fontId="4" fillId="2" borderId="0" xfId="0" applyFont="1" applyFill="1" applyBorder="1" applyAlignment="1" applyProtection="1"/>
    <xf numFmtId="0" fontId="4" fillId="2" borderId="1" xfId="0" quotePrefix="1" applyFont="1" applyFill="1" applyBorder="1" applyAlignment="1" applyProtection="1">
      <alignment horizontal="left"/>
    </xf>
    <xf numFmtId="0" fontId="3" fillId="2" borderId="1" xfId="0" applyFont="1" applyFill="1" applyBorder="1" applyProtection="1"/>
    <xf numFmtId="0" fontId="0" fillId="0" borderId="0" xfId="0" applyFill="1" applyBorder="1" applyAlignment="1" applyProtection="1">
      <alignment horizontal="center"/>
    </xf>
    <xf numFmtId="0" fontId="1" fillId="0" borderId="0" xfId="0" applyFont="1" applyFill="1" applyBorder="1" applyAlignment="1" applyProtection="1"/>
    <xf numFmtId="49" fontId="0" fillId="0" borderId="0" xfId="0" applyNumberFormat="1" applyFill="1" applyBorder="1" applyProtection="1"/>
    <xf numFmtId="0" fontId="2" fillId="2" borderId="1" xfId="0" applyFont="1" applyFill="1" applyBorder="1" applyAlignment="1" applyProtection="1">
      <alignment horizontal="right" vertical="center"/>
    </xf>
    <xf numFmtId="0" fontId="2" fillId="2" borderId="0" xfId="0" applyFont="1" applyFill="1" applyBorder="1" applyAlignment="1" applyProtection="1">
      <alignment horizontal="left"/>
    </xf>
    <xf numFmtId="0" fontId="2" fillId="2" borderId="10" xfId="0" applyFont="1" applyFill="1" applyBorder="1" applyAlignment="1" applyProtection="1">
      <alignment horizontal="left"/>
    </xf>
    <xf numFmtId="0" fontId="1" fillId="2" borderId="1" xfId="0" applyFont="1" applyFill="1" applyBorder="1" applyAlignment="1" applyProtection="1">
      <alignment vertical="center"/>
    </xf>
    <xf numFmtId="0" fontId="31" fillId="0" borderId="0" xfId="0" applyFont="1" applyAlignment="1" applyProtection="1">
      <alignment vertical="center"/>
    </xf>
    <xf numFmtId="0" fontId="31" fillId="0" borderId="0" xfId="0" applyFont="1" applyFill="1" applyAlignment="1" applyProtection="1">
      <alignment vertical="center"/>
    </xf>
    <xf numFmtId="0" fontId="31" fillId="2" borderId="1" xfId="0" applyFont="1" applyFill="1" applyBorder="1" applyAlignment="1" applyProtection="1">
      <alignment vertical="center"/>
    </xf>
    <xf numFmtId="0" fontId="31" fillId="0" borderId="0" xfId="0" applyFont="1" applyProtection="1"/>
    <xf numFmtId="0" fontId="0" fillId="2" borderId="23" xfId="0" applyFill="1" applyBorder="1" applyProtection="1"/>
    <xf numFmtId="0" fontId="4" fillId="2" borderId="9" xfId="0" applyFont="1" applyFill="1" applyBorder="1" applyProtection="1"/>
    <xf numFmtId="0" fontId="4" fillId="2" borderId="9" xfId="0" applyFont="1" applyFill="1" applyBorder="1" applyAlignment="1" applyProtection="1"/>
    <xf numFmtId="0" fontId="4" fillId="2" borderId="24" xfId="0" applyFont="1" applyFill="1" applyBorder="1" applyProtection="1"/>
    <xf numFmtId="0" fontId="0" fillId="0" borderId="1" xfId="0" applyBorder="1" applyProtection="1"/>
    <xf numFmtId="0" fontId="0" fillId="0" borderId="10" xfId="0" applyBorder="1" applyProtection="1"/>
    <xf numFmtId="0" fontId="33" fillId="0" borderId="0" xfId="0" applyFont="1" applyProtection="1"/>
    <xf numFmtId="0" fontId="33" fillId="0" borderId="12" xfId="0" applyFont="1" applyBorder="1"/>
    <xf numFmtId="0" fontId="4" fillId="0" borderId="0" xfId="0" applyFont="1" applyAlignment="1" applyProtection="1">
      <alignment vertical="center" wrapText="1"/>
    </xf>
    <xf numFmtId="0" fontId="4" fillId="2" borderId="17" xfId="0" quotePrefix="1" applyFont="1" applyFill="1" applyBorder="1" applyAlignment="1" applyProtection="1">
      <alignment horizontal="left"/>
    </xf>
    <xf numFmtId="0" fontId="4" fillId="2" borderId="25" xfId="0" applyFont="1" applyFill="1" applyBorder="1" applyAlignment="1" applyProtection="1">
      <alignment horizontal="left"/>
    </xf>
    <xf numFmtId="0" fontId="4" fillId="2" borderId="26" xfId="0" applyFont="1" applyFill="1" applyBorder="1" applyAlignment="1" applyProtection="1">
      <alignment horizontal="left"/>
    </xf>
    <xf numFmtId="0" fontId="19" fillId="2" borderId="3" xfId="0" applyFont="1" applyFill="1" applyBorder="1" applyAlignment="1" applyProtection="1">
      <alignment horizontal="left" vertical="center"/>
    </xf>
    <xf numFmtId="0" fontId="25" fillId="0" borderId="0" xfId="0" applyFont="1" applyAlignment="1">
      <alignment wrapText="1"/>
    </xf>
    <xf numFmtId="0" fontId="25" fillId="3" borderId="0" xfId="0" applyFont="1" applyFill="1" applyAlignment="1">
      <alignment wrapText="1"/>
    </xf>
    <xf numFmtId="0" fontId="25" fillId="0" borderId="22" xfId="0" applyFont="1" applyBorder="1" applyAlignment="1">
      <alignment horizontal="left" wrapText="1"/>
    </xf>
    <xf numFmtId="0" fontId="25" fillId="0" borderId="11" xfId="0" applyFont="1" applyBorder="1" applyAlignment="1">
      <alignment horizontal="left" wrapText="1"/>
    </xf>
    <xf numFmtId="0" fontId="25" fillId="0" borderId="22" xfId="0" applyFont="1" applyBorder="1" applyAlignment="1">
      <alignment horizontal="justify" wrapText="1"/>
    </xf>
    <xf numFmtId="0" fontId="25" fillId="0" borderId="11" xfId="0" applyFont="1" applyBorder="1" applyAlignment="1">
      <alignment wrapText="1"/>
    </xf>
    <xf numFmtId="0" fontId="25" fillId="0" borderId="27" xfId="0" applyFont="1" applyBorder="1" applyAlignment="1">
      <alignment horizontal="left" wrapText="1"/>
    </xf>
    <xf numFmtId="0" fontId="25" fillId="0" borderId="28" xfId="0" applyFont="1" applyBorder="1" applyAlignment="1">
      <alignment horizontal="left" wrapText="1"/>
    </xf>
    <xf numFmtId="0" fontId="25" fillId="0" borderId="27" xfId="0" applyFont="1" applyBorder="1" applyAlignment="1">
      <alignment horizontal="justify" wrapText="1"/>
    </xf>
    <xf numFmtId="0" fontId="25" fillId="0" borderId="28" xfId="0" applyFont="1" applyBorder="1" applyAlignment="1">
      <alignment wrapText="1"/>
    </xf>
    <xf numFmtId="0" fontId="25" fillId="0" borderId="22" xfId="0" applyFont="1" applyBorder="1" applyAlignment="1">
      <alignment wrapText="1"/>
    </xf>
    <xf numFmtId="0" fontId="25" fillId="0" borderId="11" xfId="0" applyFont="1" applyBorder="1" applyAlignment="1">
      <alignment horizontal="justify" wrapText="1"/>
    </xf>
    <xf numFmtId="0" fontId="25" fillId="0" borderId="22" xfId="0" applyFont="1" applyBorder="1" applyAlignment="1">
      <alignment horizontal="right" vertical="top" wrapText="1"/>
    </xf>
    <xf numFmtId="0" fontId="25" fillId="0" borderId="27" xfId="0" applyFont="1" applyBorder="1" applyAlignment="1">
      <alignment wrapText="1"/>
    </xf>
    <xf numFmtId="0" fontId="25" fillId="0" borderId="28" xfId="0" applyFont="1" applyBorder="1" applyAlignment="1">
      <alignment horizontal="justify" wrapText="1"/>
    </xf>
    <xf numFmtId="0" fontId="25" fillId="0" borderId="22" xfId="0" quotePrefix="1" applyFont="1" applyBorder="1" applyAlignment="1">
      <alignment horizontal="right" vertical="top" wrapText="1"/>
    </xf>
    <xf numFmtId="0" fontId="25" fillId="0" borderId="11" xfId="0" quotePrefix="1" applyFont="1" applyBorder="1" applyAlignment="1">
      <alignment horizontal="left" wrapText="1"/>
    </xf>
    <xf numFmtId="0" fontId="38" fillId="0" borderId="11" xfId="0" quotePrefix="1" applyFont="1" applyBorder="1" applyAlignment="1">
      <alignment horizontal="left" wrapText="1" indent="3"/>
    </xf>
    <xf numFmtId="0" fontId="38" fillId="0" borderId="11" xfId="0" applyFont="1" applyBorder="1" applyAlignment="1">
      <alignment horizontal="left" wrapText="1" indent="3"/>
    </xf>
    <xf numFmtId="0" fontId="25" fillId="3" borderId="0" xfId="0" applyFont="1" applyFill="1" applyAlignment="1">
      <alignment horizontal="justify" wrapText="1"/>
    </xf>
    <xf numFmtId="0" fontId="25" fillId="0" borderId="22" xfId="0" applyFont="1" applyBorder="1" applyAlignment="1">
      <alignment horizontal="center" vertical="top" wrapText="1"/>
    </xf>
    <xf numFmtId="0" fontId="25" fillId="0" borderId="11" xfId="0" applyFont="1" applyBorder="1" applyAlignment="1">
      <alignment horizontal="justify" vertical="top" wrapText="1"/>
    </xf>
    <xf numFmtId="0" fontId="5" fillId="2" borderId="29" xfId="0" applyFont="1" applyFill="1" applyBorder="1" applyProtection="1"/>
    <xf numFmtId="0" fontId="5" fillId="2" borderId="9" xfId="0" applyFont="1" applyFill="1" applyBorder="1" applyProtection="1"/>
    <xf numFmtId="0" fontId="5" fillId="2" borderId="9" xfId="0" applyFont="1" applyFill="1" applyBorder="1" applyAlignment="1" applyProtection="1"/>
    <xf numFmtId="0" fontId="5" fillId="2" borderId="24" xfId="0" applyFont="1" applyFill="1" applyBorder="1" applyProtection="1"/>
    <xf numFmtId="0" fontId="5" fillId="2" borderId="0" xfId="0" applyFont="1" applyFill="1" applyBorder="1" applyProtection="1"/>
    <xf numFmtId="0" fontId="5" fillId="2" borderId="0" xfId="0" applyFont="1" applyFill="1" applyBorder="1" applyAlignment="1" applyProtection="1"/>
    <xf numFmtId="0" fontId="5" fillId="2" borderId="10" xfId="0" applyFont="1" applyFill="1" applyBorder="1" applyProtection="1"/>
    <xf numFmtId="0" fontId="7" fillId="0" borderId="0" xfId="2" applyProtection="1"/>
    <xf numFmtId="0" fontId="7" fillId="0" borderId="0" xfId="2" applyBorder="1" applyProtection="1"/>
    <xf numFmtId="0" fontId="0" fillId="3" borderId="0" xfId="0" applyFill="1" applyBorder="1" applyAlignment="1" applyProtection="1">
      <alignment horizontal="left"/>
    </xf>
    <xf numFmtId="0" fontId="0" fillId="3" borderId="0" xfId="0" applyFill="1" applyBorder="1" applyProtection="1"/>
    <xf numFmtId="0" fontId="23" fillId="0" borderId="5" xfId="0" applyFont="1" applyFill="1" applyBorder="1" applyAlignment="1" applyProtection="1">
      <alignment horizontal="justify" vertical="top" wrapText="1"/>
    </xf>
    <xf numFmtId="0" fontId="25" fillId="0" borderId="5" xfId="0" applyNumberFormat="1" applyFont="1" applyFill="1" applyBorder="1" applyAlignment="1" applyProtection="1">
      <alignment horizontal="justify" vertical="top" wrapText="1"/>
    </xf>
    <xf numFmtId="0" fontId="25" fillId="0" borderId="5" xfId="0" quotePrefix="1" applyNumberFormat="1" applyFont="1" applyFill="1" applyBorder="1" applyAlignment="1" applyProtection="1">
      <alignment horizontal="left" vertical="top" wrapText="1"/>
    </xf>
    <xf numFmtId="0" fontId="25" fillId="0" borderId="5" xfId="0" quotePrefix="1" applyFont="1" applyBorder="1" applyAlignment="1" applyProtection="1">
      <alignment horizontal="left" vertical="top" wrapText="1"/>
    </xf>
    <xf numFmtId="0" fontId="23" fillId="0" borderId="5" xfId="0" applyFont="1" applyBorder="1" applyAlignment="1" applyProtection="1">
      <alignment vertical="top" wrapText="1"/>
    </xf>
    <xf numFmtId="0" fontId="25" fillId="0" borderId="5" xfId="0" applyFont="1" applyBorder="1" applyAlignment="1" applyProtection="1">
      <alignment vertical="top" wrapText="1"/>
    </xf>
    <xf numFmtId="0" fontId="23" fillId="0" borderId="30" xfId="0" applyFont="1" applyBorder="1" applyAlignment="1" applyProtection="1">
      <alignment vertical="top" wrapText="1"/>
    </xf>
    <xf numFmtId="0" fontId="25" fillId="0" borderId="5" xfId="0" applyFont="1" applyFill="1" applyBorder="1" applyAlignment="1" applyProtection="1">
      <alignment horizontal="left" vertical="top" wrapText="1"/>
    </xf>
    <xf numFmtId="0" fontId="25" fillId="0" borderId="5" xfId="0" applyFont="1" applyFill="1" applyBorder="1" applyAlignment="1" applyProtection="1">
      <alignment horizontal="justify" vertical="top" wrapText="1"/>
    </xf>
    <xf numFmtId="14" fontId="26" fillId="0" borderId="5" xfId="0" applyNumberFormat="1" applyFont="1" applyBorder="1" applyAlignment="1" applyProtection="1">
      <alignment vertical="center" wrapText="1"/>
    </xf>
    <xf numFmtId="0" fontId="5" fillId="2" borderId="31" xfId="0" applyFont="1" applyFill="1" applyBorder="1" applyAlignment="1" applyProtection="1">
      <alignment horizontal="left"/>
    </xf>
    <xf numFmtId="0" fontId="44" fillId="2" borderId="32" xfId="0" applyFont="1" applyFill="1" applyBorder="1" applyAlignment="1">
      <alignment horizontal="center" vertical="top" wrapText="1"/>
    </xf>
    <xf numFmtId="0" fontId="4" fillId="2" borderId="32" xfId="0" applyFont="1" applyFill="1" applyBorder="1" applyAlignment="1" applyProtection="1">
      <alignment horizontal="center" vertical="top" wrapText="1"/>
    </xf>
    <xf numFmtId="0" fontId="4" fillId="0" borderId="0" xfId="0" applyFont="1" applyBorder="1" applyAlignment="1" applyProtection="1">
      <alignment horizontal="left" vertical="center"/>
    </xf>
    <xf numFmtId="0" fontId="7" fillId="0" borderId="0" xfId="2" applyFont="1" applyBorder="1" applyAlignment="1" applyProtection="1">
      <alignment horizontal="left"/>
    </xf>
    <xf numFmtId="0" fontId="7" fillId="0" borderId="0" xfId="2" applyFont="1" applyFill="1" applyBorder="1" applyProtection="1"/>
    <xf numFmtId="0" fontId="7" fillId="0" borderId="0" xfId="2" applyFill="1" applyBorder="1" applyProtection="1"/>
    <xf numFmtId="0" fontId="28" fillId="0" borderId="0" xfId="2" applyFont="1" applyBorder="1" applyProtection="1"/>
    <xf numFmtId="0" fontId="28" fillId="0" borderId="0" xfId="2" applyFont="1" applyFill="1" applyBorder="1" applyProtection="1"/>
    <xf numFmtId="0" fontId="2" fillId="0" borderId="0" xfId="2" applyFont="1" applyFill="1" applyBorder="1" applyAlignment="1" applyProtection="1">
      <alignment vertical="center"/>
    </xf>
    <xf numFmtId="0" fontId="7" fillId="0" borderId="0" xfId="2" applyFont="1" applyBorder="1" applyAlignment="1" applyProtection="1">
      <alignment vertical="center"/>
    </xf>
    <xf numFmtId="0" fontId="7" fillId="0" borderId="0" xfId="2" applyFont="1" applyBorder="1" applyProtection="1"/>
    <xf numFmtId="0" fontId="4" fillId="0" borderId="0" xfId="2" applyFont="1" applyBorder="1" applyProtection="1"/>
    <xf numFmtId="0" fontId="10" fillId="0" borderId="0" xfId="2" applyFont="1" applyProtection="1"/>
    <xf numFmtId="0" fontId="2" fillId="2" borderId="0" xfId="2" applyNumberFormat="1" applyFont="1" applyFill="1" applyBorder="1" applyAlignment="1" applyProtection="1">
      <alignment horizontal="left"/>
    </xf>
    <xf numFmtId="0" fontId="10" fillId="2" borderId="1" xfId="2" applyFont="1" applyFill="1" applyBorder="1" applyAlignment="1" applyProtection="1">
      <alignment horizontal="right"/>
    </xf>
    <xf numFmtId="0" fontId="7" fillId="2" borderId="0" xfId="2" applyFont="1" applyFill="1" applyBorder="1" applyAlignment="1" applyProtection="1"/>
    <xf numFmtId="0" fontId="10" fillId="2" borderId="3" xfId="2" applyFont="1" applyFill="1" applyBorder="1" applyProtection="1"/>
    <xf numFmtId="0" fontId="10" fillId="2" borderId="2" xfId="2" applyFont="1" applyFill="1" applyBorder="1" applyProtection="1"/>
    <xf numFmtId="0" fontId="6" fillId="2" borderId="4" xfId="2" applyFont="1" applyFill="1" applyBorder="1" applyAlignment="1" applyProtection="1">
      <alignment vertical="center" wrapText="1"/>
    </xf>
    <xf numFmtId="0" fontId="10" fillId="2" borderId="4" xfId="2" applyFont="1" applyFill="1" applyBorder="1" applyProtection="1"/>
    <xf numFmtId="0" fontId="13" fillId="2" borderId="33" xfId="2" applyFont="1" applyFill="1" applyBorder="1" applyAlignment="1" applyProtection="1"/>
    <xf numFmtId="0" fontId="13" fillId="2" borderId="34" xfId="2" applyFont="1" applyFill="1" applyBorder="1" applyAlignment="1" applyProtection="1">
      <alignment horizontal="center"/>
    </xf>
    <xf numFmtId="0" fontId="10" fillId="2" borderId="7" xfId="2" applyFont="1" applyFill="1" applyBorder="1" applyAlignment="1" applyProtection="1">
      <alignment horizontal="left" vertical="center" wrapText="1"/>
    </xf>
    <xf numFmtId="0" fontId="10" fillId="2" borderId="35" xfId="2" applyFont="1" applyFill="1" applyBorder="1" applyAlignment="1" applyProtection="1">
      <alignment horizontal="left" vertical="center" wrapText="1"/>
    </xf>
    <xf numFmtId="0" fontId="13" fillId="2" borderId="36" xfId="2" applyFont="1" applyFill="1" applyBorder="1" applyAlignment="1" applyProtection="1">
      <alignment vertical="center" wrapText="1"/>
    </xf>
    <xf numFmtId="0" fontId="7" fillId="2" borderId="33" xfId="2" applyFill="1" applyBorder="1" applyAlignment="1" applyProtection="1">
      <alignment vertical="top" wrapText="1"/>
    </xf>
    <xf numFmtId="0" fontId="7" fillId="2" borderId="37" xfId="2" applyFont="1" applyFill="1" applyBorder="1" applyAlignment="1" applyProtection="1"/>
    <xf numFmtId="0" fontId="10" fillId="2" borderId="37" xfId="2" applyFont="1" applyFill="1" applyBorder="1" applyAlignment="1" applyProtection="1">
      <alignment vertical="top" wrapText="1"/>
    </xf>
    <xf numFmtId="0" fontId="7" fillId="2" borderId="37" xfId="2" applyFont="1" applyFill="1" applyBorder="1" applyAlignment="1" applyProtection="1">
      <alignment vertical="top" wrapText="1"/>
    </xf>
    <xf numFmtId="0" fontId="7" fillId="2" borderId="38" xfId="2" applyFont="1" applyFill="1" applyBorder="1" applyAlignment="1" applyProtection="1">
      <alignment vertical="top" wrapText="1"/>
    </xf>
    <xf numFmtId="0" fontId="10" fillId="2" borderId="39" xfId="2" applyFont="1" applyFill="1" applyBorder="1" applyAlignment="1" applyProtection="1">
      <alignment horizontal="center" wrapText="1"/>
    </xf>
    <xf numFmtId="0" fontId="13" fillId="4" borderId="40" xfId="0" applyFont="1" applyFill="1" applyBorder="1" applyAlignment="1" applyProtection="1">
      <alignment horizontal="right" vertical="center" wrapText="1"/>
    </xf>
    <xf numFmtId="0" fontId="13" fillId="4" borderId="41" xfId="0" applyFont="1" applyFill="1" applyBorder="1" applyAlignment="1" applyProtection="1">
      <alignment vertical="center"/>
    </xf>
    <xf numFmtId="0" fontId="3" fillId="4" borderId="41" xfId="0" applyFont="1" applyFill="1" applyBorder="1" applyAlignment="1" applyProtection="1">
      <alignment horizontal="center" vertical="center"/>
    </xf>
    <xf numFmtId="0" fontId="7" fillId="0" borderId="0" xfId="0" applyFont="1" applyFill="1" applyBorder="1" applyAlignment="1">
      <alignment vertical="center"/>
    </xf>
    <xf numFmtId="0" fontId="48" fillId="0" borderId="0" xfId="0" applyFont="1" applyBorder="1" applyProtection="1"/>
    <xf numFmtId="0" fontId="7" fillId="0" borderId="0" xfId="0" quotePrefix="1" applyFont="1" applyAlignment="1" applyProtection="1">
      <alignment horizontal="left"/>
    </xf>
    <xf numFmtId="0" fontId="7" fillId="0" borderId="0" xfId="0" applyFont="1"/>
    <xf numFmtId="0" fontId="7" fillId="3" borderId="0" xfId="0" applyFont="1" applyFill="1" applyBorder="1" applyProtection="1"/>
    <xf numFmtId="0" fontId="2" fillId="2" borderId="42" xfId="0" applyFont="1" applyFill="1" applyBorder="1" applyAlignment="1" applyProtection="1">
      <alignment horizontal="left" vertical="center"/>
    </xf>
    <xf numFmtId="0" fontId="2" fillId="2" borderId="43" xfId="0" applyFont="1" applyFill="1" applyBorder="1" applyAlignment="1" applyProtection="1">
      <alignment horizontal="left" vertical="center"/>
    </xf>
    <xf numFmtId="0" fontId="2" fillId="4" borderId="44" xfId="0" applyFont="1" applyFill="1" applyBorder="1" applyAlignment="1" applyProtection="1">
      <alignment horizontal="right" vertical="center"/>
    </xf>
    <xf numFmtId="0" fontId="6" fillId="2" borderId="5" xfId="0" applyFont="1" applyFill="1" applyBorder="1" applyProtection="1"/>
    <xf numFmtId="0" fontId="6" fillId="2" borderId="5" xfId="0" applyFont="1" applyFill="1" applyBorder="1" applyAlignment="1" applyProtection="1">
      <alignment vertical="top" wrapText="1"/>
    </xf>
    <xf numFmtId="0" fontId="6" fillId="2" borderId="30" xfId="0" applyFont="1" applyFill="1" applyBorder="1" applyProtection="1"/>
    <xf numFmtId="0" fontId="6" fillId="2" borderId="45" xfId="0" applyFont="1" applyFill="1" applyBorder="1" applyProtection="1"/>
    <xf numFmtId="0" fontId="6" fillId="2" borderId="5" xfId="0" quotePrefix="1" applyFont="1" applyFill="1" applyBorder="1" applyAlignment="1" applyProtection="1">
      <alignment horizontal="left"/>
    </xf>
    <xf numFmtId="0" fontId="7" fillId="2" borderId="0" xfId="0" applyNumberFormat="1" applyFont="1" applyFill="1" applyBorder="1" applyAlignment="1" applyProtection="1">
      <alignment horizontal="left"/>
    </xf>
    <xf numFmtId="0" fontId="4" fillId="2" borderId="21" xfId="0" applyFont="1" applyFill="1" applyBorder="1" applyAlignment="1" applyProtection="1">
      <alignment horizontal="left" vertical="center" wrapText="1"/>
    </xf>
    <xf numFmtId="0" fontId="4" fillId="2" borderId="21" xfId="0" applyFont="1" applyFill="1" applyBorder="1" applyAlignment="1" applyProtection="1">
      <alignment vertical="center" wrapText="1"/>
    </xf>
    <xf numFmtId="0" fontId="6" fillId="2" borderId="5" xfId="0" applyFont="1" applyFill="1" applyBorder="1" applyAlignment="1" applyProtection="1">
      <alignment wrapText="1"/>
    </xf>
    <xf numFmtId="0" fontId="6" fillId="2" borderId="34" xfId="0" applyFont="1" applyFill="1" applyBorder="1" applyAlignment="1" applyProtection="1">
      <alignment wrapText="1"/>
    </xf>
    <xf numFmtId="0" fontId="46" fillId="0" borderId="0" xfId="0" applyFont="1" applyProtection="1"/>
    <xf numFmtId="0" fontId="10" fillId="0" borderId="0" xfId="0" applyFont="1" applyFill="1" applyAlignment="1" applyProtection="1">
      <alignment vertical="center" wrapText="1"/>
    </xf>
    <xf numFmtId="3" fontId="7" fillId="0" borderId="0" xfId="0" applyNumberFormat="1" applyFont="1" applyBorder="1" applyProtection="1"/>
    <xf numFmtId="0" fontId="4" fillId="0" borderId="0" xfId="0" applyFont="1" applyBorder="1" applyAlignment="1" applyProtection="1">
      <alignment vertical="center"/>
    </xf>
    <xf numFmtId="0" fontId="4" fillId="0" borderId="0" xfId="0" applyFont="1" applyBorder="1" applyProtection="1"/>
    <xf numFmtId="0" fontId="4" fillId="0" borderId="0" xfId="0" applyFont="1" applyBorder="1" applyAlignment="1" applyProtection="1">
      <alignment wrapText="1"/>
    </xf>
    <xf numFmtId="0" fontId="4" fillId="2" borderId="29" xfId="0" quotePrefix="1" applyFont="1" applyFill="1" applyBorder="1" applyAlignment="1" applyProtection="1">
      <alignment horizontal="left"/>
    </xf>
    <xf numFmtId="0" fontId="7" fillId="0" borderId="11" xfId="0" applyFont="1" applyFill="1" applyBorder="1" applyAlignment="1" applyProtection="1">
      <alignment horizontal="left"/>
      <protection hidden="1"/>
    </xf>
    <xf numFmtId="0" fontId="7" fillId="0" borderId="0" xfId="0" applyFont="1" applyAlignment="1" applyProtection="1">
      <alignment horizontal="left"/>
    </xf>
    <xf numFmtId="0" fontId="7" fillId="0" borderId="0" xfId="0" applyFont="1" applyFill="1" applyAlignment="1" applyProtection="1">
      <alignment vertical="center"/>
    </xf>
    <xf numFmtId="0" fontId="17" fillId="0" borderId="0" xfId="1" applyBorder="1" applyAlignment="1" applyProtection="1"/>
    <xf numFmtId="0" fontId="36" fillId="2" borderId="0" xfId="2" applyNumberFormat="1" applyFont="1" applyFill="1" applyBorder="1" applyAlignment="1" applyProtection="1">
      <alignment horizontal="left"/>
    </xf>
    <xf numFmtId="0" fontId="25" fillId="2" borderId="1" xfId="2" applyNumberFormat="1" applyFont="1" applyFill="1" applyBorder="1" applyAlignment="1" applyProtection="1">
      <alignment horizontal="left"/>
    </xf>
    <xf numFmtId="0" fontId="36" fillId="2" borderId="0" xfId="0" applyFont="1" applyFill="1" applyBorder="1" applyAlignment="1" applyProtection="1">
      <alignment vertical="center" wrapText="1"/>
    </xf>
    <xf numFmtId="0" fontId="3" fillId="0" borderId="0" xfId="0" applyFont="1" applyAlignment="1" applyProtection="1">
      <alignment vertical="center"/>
    </xf>
    <xf numFmtId="0" fontId="3" fillId="0" borderId="1" xfId="2" applyFont="1" applyFill="1" applyBorder="1" applyAlignment="1" applyProtection="1">
      <alignment vertical="center"/>
    </xf>
    <xf numFmtId="0" fontId="3" fillId="0" borderId="0" xfId="2" applyFont="1" applyFill="1" applyBorder="1" applyAlignment="1" applyProtection="1">
      <alignment vertical="center"/>
    </xf>
    <xf numFmtId="0" fontId="3" fillId="0" borderId="0" xfId="0" applyFont="1" applyBorder="1" applyAlignment="1" applyProtection="1"/>
    <xf numFmtId="0" fontId="0" fillId="2" borderId="9" xfId="0" applyFill="1" applyBorder="1" applyAlignment="1" applyProtection="1"/>
    <xf numFmtId="0" fontId="0" fillId="2" borderId="24" xfId="0" applyFill="1" applyBorder="1" applyAlignment="1" applyProtection="1"/>
    <xf numFmtId="0" fontId="0" fillId="2" borderId="10" xfId="0" applyFill="1" applyBorder="1" applyAlignment="1" applyProtection="1"/>
    <xf numFmtId="0" fontId="0" fillId="2" borderId="10" xfId="0" applyNumberFormat="1" applyFill="1" applyBorder="1" applyAlignment="1" applyProtection="1">
      <alignment horizontal="left"/>
    </xf>
    <xf numFmtId="0" fontId="28" fillId="2" borderId="10" xfId="0" applyNumberFormat="1" applyFont="1" applyFill="1" applyBorder="1" applyAlignment="1" applyProtection="1">
      <alignment horizontal="left"/>
    </xf>
    <xf numFmtId="49" fontId="25" fillId="3" borderId="0" xfId="0" applyNumberFormat="1" applyFont="1" applyFill="1" applyAlignment="1">
      <alignment wrapText="1"/>
    </xf>
    <xf numFmtId="0" fontId="3" fillId="3" borderId="0" xfId="0" applyFont="1" applyFill="1" applyBorder="1" applyAlignment="1" applyProtection="1">
      <alignment horizontal="right"/>
    </xf>
    <xf numFmtId="49" fontId="3" fillId="3" borderId="0" xfId="0" applyNumberFormat="1" applyFont="1" applyFill="1" applyBorder="1" applyProtection="1"/>
    <xf numFmtId="0" fontId="0" fillId="2" borderId="29" xfId="0" applyFill="1" applyBorder="1" applyAlignment="1" applyProtection="1"/>
    <xf numFmtId="0" fontId="25" fillId="7" borderId="0" xfId="2" applyNumberFormat="1" applyFont="1" applyFill="1" applyBorder="1" applyAlignment="1" applyProtection="1">
      <alignment wrapText="1" readingOrder="1"/>
    </xf>
    <xf numFmtId="0" fontId="7" fillId="7" borderId="1" xfId="2" applyNumberFormat="1" applyFont="1" applyFill="1" applyBorder="1" applyAlignment="1" applyProtection="1">
      <alignment vertical="center"/>
    </xf>
    <xf numFmtId="0" fontId="7" fillId="7" borderId="0" xfId="2" applyNumberFormat="1" applyFont="1" applyFill="1" applyBorder="1" applyAlignment="1" applyProtection="1">
      <alignment vertical="center"/>
    </xf>
    <xf numFmtId="0" fontId="7" fillId="7" borderId="0" xfId="2" applyFill="1" applyBorder="1" applyProtection="1"/>
    <xf numFmtId="0" fontId="0" fillId="0" borderId="0" xfId="0" applyBorder="1"/>
    <xf numFmtId="0" fontId="7" fillId="0" borderId="11" xfId="0" quotePrefix="1" applyFont="1" applyFill="1" applyBorder="1" applyAlignment="1" applyProtection="1">
      <alignment horizontal="left"/>
      <protection hidden="1"/>
    </xf>
    <xf numFmtId="0" fontId="7" fillId="0" borderId="11" xfId="0" applyFont="1" applyFill="1" applyBorder="1" applyAlignment="1" applyProtection="1">
      <alignment horizontal="left" vertical="center"/>
      <protection hidden="1"/>
    </xf>
    <xf numFmtId="0" fontId="7" fillId="2" borderId="0" xfId="2" applyNumberFormat="1" applyFill="1" applyBorder="1" applyAlignment="1" applyProtection="1">
      <alignment horizontal="left"/>
    </xf>
    <xf numFmtId="0" fontId="7" fillId="2" borderId="10" xfId="2" applyFill="1" applyBorder="1" applyProtection="1"/>
    <xf numFmtId="0" fontId="7" fillId="2" borderId="1" xfId="2" applyNumberFormat="1" applyFill="1" applyBorder="1" applyAlignment="1" applyProtection="1">
      <alignment horizontal="left"/>
    </xf>
    <xf numFmtId="0" fontId="28" fillId="2" borderId="10" xfId="2" applyFont="1" applyFill="1" applyBorder="1" applyProtection="1"/>
    <xf numFmtId="0" fontId="27" fillId="2" borderId="29" xfId="2" applyNumberFormat="1" applyFont="1" applyFill="1" applyBorder="1" applyAlignment="1" applyProtection="1">
      <alignment horizontal="left"/>
    </xf>
    <xf numFmtId="0" fontId="7" fillId="2" borderId="9" xfId="2" applyNumberFormat="1" applyFont="1" applyFill="1" applyBorder="1" applyAlignment="1" applyProtection="1">
      <alignment horizontal="left"/>
    </xf>
    <xf numFmtId="0" fontId="7" fillId="2" borderId="9" xfId="2" applyNumberFormat="1" applyFill="1" applyBorder="1" applyAlignment="1" applyProtection="1">
      <alignment horizontal="left"/>
    </xf>
    <xf numFmtId="0" fontId="7" fillId="2" borderId="9" xfId="2" applyFill="1" applyBorder="1" applyProtection="1"/>
    <xf numFmtId="0" fontId="7" fillId="2" borderId="24" xfId="2" applyFill="1" applyBorder="1" applyProtection="1"/>
    <xf numFmtId="1" fontId="0" fillId="0" borderId="0" xfId="0" applyNumberFormat="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Border="1" applyProtection="1"/>
    <xf numFmtId="0" fontId="4" fillId="0" borderId="0" xfId="0" applyFont="1" applyFill="1" applyBorder="1" applyAlignment="1" applyProtection="1">
      <alignment wrapText="1"/>
    </xf>
    <xf numFmtId="0" fontId="4" fillId="0" borderId="0" xfId="0" applyFont="1" applyFill="1" applyAlignment="1" applyProtection="1">
      <alignment wrapText="1"/>
    </xf>
    <xf numFmtId="0" fontId="28" fillId="2" borderId="22" xfId="0" applyNumberFormat="1" applyFont="1" applyFill="1" applyBorder="1" applyAlignment="1" applyProtection="1"/>
    <xf numFmtId="0" fontId="3" fillId="0" borderId="0" xfId="0" applyFont="1" applyBorder="1" applyAlignment="1" applyProtection="1">
      <alignment horizontal="right"/>
    </xf>
    <xf numFmtId="0" fontId="3" fillId="2" borderId="43" xfId="0" applyFont="1" applyFill="1" applyBorder="1" applyAlignment="1" applyProtection="1">
      <alignment horizontal="center" vertical="center"/>
    </xf>
    <xf numFmtId="0" fontId="3" fillId="0" borderId="0" xfId="0" applyFont="1" applyAlignment="1" applyProtection="1"/>
    <xf numFmtId="0" fontId="17" fillId="2" borderId="0" xfId="1" applyNumberFormat="1" applyFill="1" applyBorder="1" applyAlignment="1" applyProtection="1">
      <alignment horizontal="left"/>
    </xf>
    <xf numFmtId="0" fontId="68" fillId="0" borderId="0" xfId="2" applyFont="1" applyBorder="1" applyProtection="1"/>
    <xf numFmtId="0" fontId="7" fillId="7" borderId="1" xfId="2" applyNumberFormat="1" applyFont="1" applyFill="1" applyBorder="1" applyAlignment="1" applyProtection="1">
      <alignment horizontal="left" vertical="center"/>
    </xf>
    <xf numFmtId="0" fontId="7" fillId="7" borderId="40" xfId="2" applyNumberFormat="1" applyFont="1" applyFill="1" applyBorder="1" applyAlignment="1" applyProtection="1">
      <alignment horizontal="left" vertical="center"/>
    </xf>
    <xf numFmtId="0" fontId="10" fillId="2" borderId="2" xfId="2" quotePrefix="1" applyFont="1" applyFill="1" applyBorder="1" applyAlignment="1" applyProtection="1">
      <alignment horizontal="left"/>
    </xf>
    <xf numFmtId="0" fontId="13" fillId="2" borderId="20" xfId="2" quotePrefix="1" applyFont="1" applyFill="1" applyBorder="1" applyAlignment="1" applyProtection="1"/>
    <xf numFmtId="0" fontId="13" fillId="2" borderId="21" xfId="2" quotePrefix="1" applyFont="1" applyFill="1" applyBorder="1" applyAlignment="1" applyProtection="1"/>
    <xf numFmtId="0" fontId="0" fillId="0" borderId="0" xfId="0" applyFill="1" applyBorder="1" applyAlignment="1" applyProtection="1"/>
    <xf numFmtId="0" fontId="13" fillId="2" borderId="15" xfId="2" quotePrefix="1" applyFont="1" applyFill="1" applyBorder="1" applyAlignment="1" applyProtection="1"/>
    <xf numFmtId="0" fontId="4" fillId="2" borderId="0" xfId="2" applyNumberFormat="1" applyFont="1" applyFill="1" applyBorder="1" applyAlignment="1" applyProtection="1">
      <alignment vertical="center" wrapText="1"/>
    </xf>
    <xf numFmtId="0" fontId="13" fillId="2" borderId="40" xfId="2" applyFont="1" applyFill="1" applyBorder="1" applyAlignment="1" applyProtection="1"/>
    <xf numFmtId="0" fontId="10" fillId="2" borderId="41" xfId="2" applyFont="1" applyFill="1" applyBorder="1" applyAlignment="1" applyProtection="1"/>
    <xf numFmtId="0" fontId="4" fillId="2" borderId="15" xfId="2" applyNumberFormat="1" applyFont="1" applyFill="1" applyBorder="1" applyAlignment="1" applyProtection="1">
      <alignment vertical="center" wrapText="1"/>
    </xf>
    <xf numFmtId="0" fontId="4" fillId="2" borderId="43" xfId="2" applyNumberFormat="1" applyFont="1" applyFill="1" applyBorder="1" applyAlignment="1" applyProtection="1">
      <alignment vertical="center" wrapText="1"/>
    </xf>
    <xf numFmtId="0" fontId="13" fillId="2" borderId="6" xfId="2" quotePrefix="1" applyFont="1" applyFill="1" applyBorder="1" applyAlignment="1" applyProtection="1"/>
    <xf numFmtId="0" fontId="13" fillId="2" borderId="16" xfId="2" quotePrefix="1" applyFont="1" applyFill="1" applyBorder="1" applyAlignment="1" applyProtection="1"/>
    <xf numFmtId="0" fontId="16" fillId="2" borderId="4" xfId="2" applyNumberFormat="1" applyFont="1" applyFill="1" applyBorder="1" applyAlignment="1" applyProtection="1"/>
    <xf numFmtId="0" fontId="16" fillId="2" borderId="4" xfId="2" applyNumberFormat="1" applyFont="1" applyFill="1" applyBorder="1" applyAlignment="1" applyProtection="1">
      <alignment horizontal="left"/>
    </xf>
    <xf numFmtId="1" fontId="16" fillId="2" borderId="4" xfId="2" applyNumberFormat="1" applyFont="1" applyFill="1" applyBorder="1" applyAlignment="1" applyProtection="1">
      <alignment vertical="center" wrapText="1"/>
    </xf>
    <xf numFmtId="0" fontId="16" fillId="2" borderId="4" xfId="2" applyFont="1" applyFill="1" applyBorder="1" applyProtection="1"/>
    <xf numFmtId="0" fontId="16" fillId="2" borderId="4" xfId="2" applyFont="1" applyFill="1" applyBorder="1" applyAlignment="1" applyProtection="1">
      <alignment vertical="center"/>
    </xf>
    <xf numFmtId="0" fontId="4" fillId="2" borderId="16" xfId="2" applyNumberFormat="1" applyFont="1" applyFill="1" applyBorder="1" applyAlignment="1" applyProtection="1">
      <alignment vertical="center" wrapText="1"/>
    </xf>
    <xf numFmtId="0" fontId="4" fillId="2" borderId="10" xfId="2" applyNumberFormat="1" applyFont="1" applyFill="1" applyBorder="1" applyAlignment="1" applyProtection="1">
      <alignment vertical="center" wrapText="1"/>
    </xf>
    <xf numFmtId="0" fontId="4" fillId="2" borderId="42" xfId="2" applyNumberFormat="1" applyFont="1" applyFill="1" applyBorder="1" applyAlignment="1" applyProtection="1">
      <alignment vertical="center" wrapText="1"/>
    </xf>
    <xf numFmtId="0" fontId="19" fillId="2" borderId="2" xfId="0" applyFont="1" applyFill="1" applyBorder="1" applyAlignment="1" applyProtection="1">
      <alignment vertical="center"/>
    </xf>
    <xf numFmtId="0" fontId="4" fillId="0" borderId="0" xfId="0" applyFont="1" applyAlignment="1" applyProtection="1">
      <alignment horizontal="left" wrapText="1"/>
    </xf>
    <xf numFmtId="14" fontId="4" fillId="0" borderId="0" xfId="0" applyNumberFormat="1" applyFont="1" applyAlignment="1" applyProtection="1">
      <alignment horizontal="left"/>
    </xf>
    <xf numFmtId="0" fontId="69" fillId="2" borderId="0" xfId="2" applyNumberFormat="1" applyFont="1" applyFill="1" applyBorder="1" applyAlignment="1" applyProtection="1">
      <alignment horizontal="left"/>
    </xf>
    <xf numFmtId="0" fontId="70" fillId="0" borderId="19" xfId="2" applyNumberFormat="1" applyFont="1" applyFill="1" applyBorder="1" applyAlignment="1" applyProtection="1">
      <alignment horizontal="center" vertical="center" wrapText="1"/>
      <protection locked="0"/>
    </xf>
    <xf numFmtId="14" fontId="71" fillId="0" borderId="39" xfId="2" applyNumberFormat="1" applyFont="1" applyFill="1" applyBorder="1" applyAlignment="1" applyProtection="1">
      <alignment horizontal="center" vertical="center" wrapText="1"/>
      <protection locked="0"/>
    </xf>
    <xf numFmtId="49" fontId="71" fillId="0" borderId="39" xfId="2" applyNumberFormat="1" applyFont="1" applyFill="1" applyBorder="1" applyAlignment="1" applyProtection="1">
      <alignment horizontal="center" vertical="center" wrapText="1"/>
      <protection locked="0"/>
    </xf>
    <xf numFmtId="14" fontId="71" fillId="0" borderId="34" xfId="2" applyNumberFormat="1" applyFont="1" applyFill="1" applyBorder="1" applyAlignment="1" applyProtection="1">
      <alignment horizontal="center" vertical="center" wrapText="1"/>
      <protection locked="0"/>
    </xf>
    <xf numFmtId="49" fontId="71" fillId="0" borderId="34" xfId="2" applyNumberFormat="1" applyFont="1" applyFill="1" applyBorder="1" applyAlignment="1" applyProtection="1">
      <alignment horizontal="center" vertical="center" wrapText="1"/>
      <protection locked="0"/>
    </xf>
    <xf numFmtId="0" fontId="71" fillId="0" borderId="46" xfId="2" applyFont="1" applyFill="1" applyBorder="1" applyAlignment="1" applyProtection="1">
      <alignment horizontal="center" vertical="center" wrapText="1"/>
      <protection locked="0"/>
    </xf>
    <xf numFmtId="0" fontId="72" fillId="0" borderId="38" xfId="2" applyFont="1" applyFill="1" applyBorder="1" applyAlignment="1" applyProtection="1">
      <alignment horizontal="center" vertical="top" wrapText="1"/>
      <protection locked="0"/>
    </xf>
    <xf numFmtId="14" fontId="73" fillId="0" borderId="5" xfId="2" applyNumberFormat="1" applyFont="1" applyFill="1" applyBorder="1" applyAlignment="1" applyProtection="1">
      <alignment vertical="center"/>
      <protection locked="0"/>
    </xf>
    <xf numFmtId="14" fontId="73" fillId="0" borderId="30" xfId="2" applyNumberFormat="1" applyFont="1" applyFill="1" applyBorder="1" applyAlignment="1" applyProtection="1">
      <alignment vertical="center"/>
      <protection locked="0"/>
    </xf>
    <xf numFmtId="0" fontId="71" fillId="0" borderId="19" xfId="2"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xf>
    <xf numFmtId="0" fontId="71" fillId="0" borderId="19" xfId="0" applyNumberFormat="1" applyFont="1" applyFill="1" applyBorder="1" applyAlignment="1" applyProtection="1">
      <alignment horizontal="center" vertical="center" wrapText="1"/>
      <protection locked="0"/>
    </xf>
    <xf numFmtId="0" fontId="71" fillId="2" borderId="20" xfId="0" applyNumberFormat="1" applyFont="1" applyFill="1" applyBorder="1" applyAlignment="1" applyProtection="1"/>
    <xf numFmtId="0" fontId="71" fillId="2" borderId="32" xfId="0" applyNumberFormat="1" applyFont="1" applyFill="1" applyBorder="1" applyAlignment="1" applyProtection="1"/>
    <xf numFmtId="1" fontId="3" fillId="0" borderId="0" xfId="2" applyNumberFormat="1" applyFont="1" applyProtection="1"/>
    <xf numFmtId="0" fontId="7" fillId="0" borderId="0" xfId="2" applyAlignment="1" applyProtection="1">
      <alignment vertical="center"/>
    </xf>
    <xf numFmtId="0" fontId="7" fillId="0" borderId="0" xfId="2" applyBorder="1" applyAlignment="1" applyProtection="1">
      <alignment vertical="center"/>
    </xf>
    <xf numFmtId="0" fontId="7" fillId="0" borderId="47" xfId="2" applyFont="1" applyBorder="1" applyAlignment="1" applyProtection="1">
      <alignment horizontal="center" vertical="center"/>
    </xf>
    <xf numFmtId="10" fontId="3" fillId="5" borderId="47" xfId="2" applyNumberFormat="1" applyFont="1" applyFill="1" applyBorder="1" applyAlignment="1" applyProtection="1">
      <alignment horizontal="center" vertical="center" wrapText="1"/>
    </xf>
    <xf numFmtId="0" fontId="7" fillId="0" borderId="0" xfId="2" applyFont="1" applyAlignment="1" applyProtection="1">
      <alignment vertical="center"/>
    </xf>
    <xf numFmtId="0" fontId="58" fillId="0" borderId="0" xfId="2" applyFont="1" applyFill="1" applyAlignment="1" applyProtection="1">
      <alignment vertical="center"/>
    </xf>
    <xf numFmtId="0" fontId="58" fillId="0" borderId="0" xfId="2" applyFont="1" applyFill="1" applyBorder="1" applyAlignment="1" applyProtection="1">
      <alignment vertical="center"/>
    </xf>
    <xf numFmtId="0" fontId="7" fillId="0" borderId="0" xfId="2" applyAlignment="1" applyProtection="1">
      <alignment horizontal="center" vertical="center"/>
    </xf>
    <xf numFmtId="14" fontId="71" fillId="0" borderId="45" xfId="4" applyNumberFormat="1" applyFont="1" applyFill="1" applyBorder="1" applyAlignment="1" applyProtection="1">
      <alignment horizontal="center" vertical="center"/>
      <protection locked="0"/>
    </xf>
    <xf numFmtId="0" fontId="71" fillId="0" borderId="45" xfId="2" applyFont="1" applyFill="1" applyBorder="1" applyAlignment="1" applyProtection="1">
      <alignment horizontal="center" vertical="center" shrinkToFit="1"/>
      <protection locked="0"/>
    </xf>
    <xf numFmtId="167" fontId="74" fillId="0" borderId="3" xfId="6" applyNumberFormat="1" applyFont="1" applyFill="1" applyBorder="1" applyAlignment="1" applyProtection="1">
      <alignment horizontal="right" vertical="center" indent="2"/>
      <protection locked="0"/>
    </xf>
    <xf numFmtId="167" fontId="74" fillId="0" borderId="45" xfId="6" applyNumberFormat="1" applyFont="1" applyFill="1" applyBorder="1" applyAlignment="1" applyProtection="1">
      <alignment horizontal="right" vertical="center" indent="2"/>
      <protection locked="0"/>
    </xf>
    <xf numFmtId="167" fontId="74" fillId="0" borderId="48" xfId="6" applyNumberFormat="1" applyFont="1" applyFill="1" applyBorder="1" applyAlignment="1" applyProtection="1">
      <alignment horizontal="right" vertical="center" indent="2"/>
      <protection locked="0"/>
    </xf>
    <xf numFmtId="0" fontId="56" fillId="0" borderId="0" xfId="2" applyFont="1" applyBorder="1" applyAlignment="1" applyProtection="1">
      <alignment vertical="center"/>
    </xf>
    <xf numFmtId="0" fontId="7" fillId="0" borderId="0" xfId="2" applyFill="1" applyBorder="1" applyAlignment="1" applyProtection="1">
      <alignment vertical="center"/>
    </xf>
    <xf numFmtId="0" fontId="3" fillId="0" borderId="0" xfId="2" applyFont="1" applyFill="1" applyBorder="1" applyAlignment="1" applyProtection="1">
      <alignment vertical="center" wrapText="1"/>
    </xf>
    <xf numFmtId="0" fontId="7" fillId="0" borderId="0" xfId="2" applyFont="1" applyFill="1" applyBorder="1" applyAlignment="1" applyProtection="1">
      <alignment vertical="center"/>
    </xf>
    <xf numFmtId="0" fontId="46" fillId="0" borderId="0" xfId="2" applyFont="1" applyAlignment="1" applyProtection="1">
      <alignment vertical="center"/>
    </xf>
    <xf numFmtId="0" fontId="7" fillId="0" borderId="0" xfId="2" applyFont="1" applyBorder="1" applyAlignment="1" applyProtection="1">
      <alignment vertical="center" wrapText="1"/>
    </xf>
    <xf numFmtId="9" fontId="7" fillId="0" borderId="0" xfId="0" quotePrefix="1" applyNumberFormat="1" applyFont="1" applyAlignment="1">
      <alignment horizontal="left"/>
    </xf>
    <xf numFmtId="0" fontId="32" fillId="0" borderId="0" xfId="0" quotePrefix="1" applyFont="1" applyBorder="1" applyAlignment="1">
      <alignment horizontal="left"/>
    </xf>
    <xf numFmtId="0" fontId="7" fillId="0" borderId="0" xfId="0" quotePrefix="1" applyFont="1" applyBorder="1"/>
    <xf numFmtId="2" fontId="7" fillId="0" borderId="0" xfId="0" applyNumberFormat="1" applyFont="1" applyBorder="1"/>
    <xf numFmtId="8" fontId="7" fillId="8" borderId="23" xfId="2" applyNumberFormat="1" applyFill="1" applyBorder="1" applyAlignment="1" applyProtection="1">
      <alignment horizontal="center" vertical="center"/>
    </xf>
    <xf numFmtId="8" fontId="7" fillId="8" borderId="12" xfId="2" applyNumberFormat="1" applyFill="1" applyBorder="1" applyAlignment="1" applyProtection="1">
      <alignment horizontal="center" vertical="center"/>
    </xf>
    <xf numFmtId="8" fontId="7" fillId="8" borderId="49" xfId="2" applyNumberFormat="1" applyFill="1" applyBorder="1" applyAlignment="1" applyProtection="1">
      <alignment horizontal="center" vertical="center"/>
    </xf>
    <xf numFmtId="8" fontId="7" fillId="8" borderId="3" xfId="2" applyNumberFormat="1" applyFill="1" applyBorder="1" applyAlignment="1" applyProtection="1">
      <alignment horizontal="center" vertical="center"/>
    </xf>
    <xf numFmtId="8" fontId="7" fillId="8" borderId="45" xfId="2" applyNumberFormat="1" applyFill="1" applyBorder="1" applyAlignment="1" applyProtection="1">
      <alignment horizontal="center" vertical="center"/>
    </xf>
    <xf numFmtId="8" fontId="7" fillId="8" borderId="48" xfId="2" applyNumberFormat="1" applyFill="1" applyBorder="1" applyAlignment="1" applyProtection="1">
      <alignment horizontal="center" vertical="center"/>
    </xf>
    <xf numFmtId="8" fontId="3" fillId="8" borderId="47" xfId="2" applyNumberFormat="1" applyFont="1" applyFill="1" applyBorder="1" applyAlignment="1" applyProtection="1">
      <alignment horizontal="center" vertical="center"/>
    </xf>
    <xf numFmtId="0" fontId="7" fillId="8" borderId="1" xfId="2" applyFill="1" applyBorder="1" applyAlignment="1" applyProtection="1">
      <alignment vertical="center"/>
    </xf>
    <xf numFmtId="0" fontId="7" fillId="8" borderId="0" xfId="2" applyFill="1" applyBorder="1" applyAlignment="1" applyProtection="1">
      <alignment vertical="center"/>
    </xf>
    <xf numFmtId="0" fontId="7" fillId="8" borderId="0" xfId="2" applyFill="1" applyBorder="1" applyAlignment="1" applyProtection="1">
      <alignment horizontal="center" vertical="center"/>
    </xf>
    <xf numFmtId="0" fontId="7" fillId="8" borderId="10" xfId="2" applyFill="1" applyBorder="1" applyAlignment="1" applyProtection="1">
      <alignment vertical="center"/>
    </xf>
    <xf numFmtId="0" fontId="74" fillId="8" borderId="5" xfId="2" applyFont="1" applyFill="1" applyBorder="1" applyAlignment="1" applyProtection="1">
      <alignment horizontal="left" vertical="center" wrapText="1" shrinkToFit="1"/>
    </xf>
    <xf numFmtId="0" fontId="7" fillId="8" borderId="5" xfId="2" applyFont="1" applyFill="1" applyBorder="1" applyAlignment="1" applyProtection="1">
      <alignment vertical="center"/>
    </xf>
    <xf numFmtId="0" fontId="7" fillId="8" borderId="5" xfId="2" applyFont="1" applyFill="1" applyBorder="1" applyAlignment="1" applyProtection="1">
      <alignment horizontal="left" vertical="center"/>
    </xf>
    <xf numFmtId="0" fontId="7" fillId="8" borderId="0" xfId="2" applyFill="1" applyAlignment="1" applyProtection="1">
      <alignment vertical="center"/>
    </xf>
    <xf numFmtId="0" fontId="7" fillId="8" borderId="41" xfId="2" applyFill="1" applyBorder="1" applyAlignment="1" applyProtection="1">
      <alignment horizontal="right" vertical="center"/>
    </xf>
    <xf numFmtId="0" fontId="3" fillId="8" borderId="38" xfId="2" applyFont="1" applyFill="1" applyBorder="1" applyAlignment="1" applyProtection="1">
      <alignment horizontal="center" vertical="center" wrapText="1"/>
    </xf>
    <xf numFmtId="0" fontId="3" fillId="8" borderId="47" xfId="2" applyFont="1" applyFill="1" applyBorder="1" applyAlignment="1" applyProtection="1">
      <alignment horizontal="center" vertical="center" wrapText="1"/>
    </xf>
    <xf numFmtId="0" fontId="59" fillId="8" borderId="50" xfId="2" applyFont="1" applyFill="1" applyBorder="1" applyAlignment="1" applyProtection="1">
      <alignment horizontal="center" vertical="center" wrapText="1"/>
    </xf>
    <xf numFmtId="0" fontId="7" fillId="8" borderId="51" xfId="2" applyFill="1" applyBorder="1" applyAlignment="1" applyProtection="1">
      <alignment horizontal="center" vertical="center"/>
    </xf>
    <xf numFmtId="0" fontId="7" fillId="8" borderId="51" xfId="2" applyFill="1" applyBorder="1" applyAlignment="1" applyProtection="1">
      <alignment vertical="center"/>
    </xf>
    <xf numFmtId="0" fontId="7" fillId="8" borderId="3" xfId="2" applyFill="1" applyBorder="1" applyAlignment="1" applyProtection="1">
      <alignment horizontal="center" vertical="center"/>
    </xf>
    <xf numFmtId="0" fontId="7" fillId="8" borderId="4" xfId="2" applyFill="1" applyBorder="1" applyAlignment="1" applyProtection="1">
      <alignment horizontal="center" vertical="center"/>
    </xf>
    <xf numFmtId="167" fontId="7" fillId="8" borderId="47" xfId="6" applyNumberFormat="1" applyFont="1" applyFill="1" applyBorder="1" applyAlignment="1" applyProtection="1">
      <alignment horizontal="right" vertical="center" indent="2"/>
    </xf>
    <xf numFmtId="4" fontId="7" fillId="8" borderId="37" xfId="6" applyNumberFormat="1" applyFont="1" applyFill="1" applyBorder="1" applyAlignment="1" applyProtection="1">
      <alignment horizontal="right" vertical="center" indent="4"/>
    </xf>
    <xf numFmtId="4" fontId="7" fillId="8" borderId="47" xfId="6" applyNumberFormat="1" applyFont="1" applyFill="1" applyBorder="1" applyAlignment="1" applyProtection="1">
      <alignment horizontal="right" vertical="center" indent="4"/>
    </xf>
    <xf numFmtId="4" fontId="7" fillId="8" borderId="47" xfId="6" applyNumberFormat="1" applyFont="1" applyFill="1" applyBorder="1" applyAlignment="1" applyProtection="1">
      <alignment horizontal="right" vertical="center" indent="2"/>
    </xf>
    <xf numFmtId="167" fontId="7" fillId="8" borderId="33" xfId="6" applyNumberFormat="1" applyFont="1" applyFill="1" applyBorder="1" applyAlignment="1" applyProtection="1">
      <alignment horizontal="right" vertical="center" indent="2"/>
    </xf>
    <xf numFmtId="167" fontId="7" fillId="8" borderId="37" xfId="6" applyNumberFormat="1" applyFont="1" applyFill="1" applyBorder="1" applyAlignment="1" applyProtection="1">
      <alignment horizontal="right" vertical="center" indent="2"/>
    </xf>
    <xf numFmtId="167" fontId="7" fillId="8" borderId="38" xfId="6" applyNumberFormat="1" applyFont="1" applyFill="1" applyBorder="1" applyAlignment="1" applyProtection="1">
      <alignment horizontal="right" vertical="center" indent="2"/>
    </xf>
    <xf numFmtId="0" fontId="7" fillId="8" borderId="0" xfId="2" applyFill="1" applyAlignment="1" applyProtection="1">
      <alignment horizontal="center" vertical="center"/>
    </xf>
    <xf numFmtId="0" fontId="7" fillId="8" borderId="9" xfId="2" applyFill="1" applyBorder="1" applyAlignment="1" applyProtection="1">
      <alignment vertical="center"/>
    </xf>
    <xf numFmtId="0" fontId="74" fillId="0" borderId="52" xfId="2" applyFont="1" applyFill="1" applyBorder="1" applyAlignment="1" applyProtection="1">
      <alignment horizontal="center" vertical="center"/>
      <protection locked="0"/>
    </xf>
    <xf numFmtId="4" fontId="71" fillId="8" borderId="45" xfId="6" applyNumberFormat="1" applyFont="1" applyFill="1" applyBorder="1" applyAlignment="1" applyProtection="1">
      <alignment horizontal="center" vertical="center"/>
      <protection locked="0"/>
    </xf>
    <xf numFmtId="4" fontId="71" fillId="8" borderId="45" xfId="6" applyNumberFormat="1" applyFont="1" applyFill="1" applyBorder="1" applyAlignment="1" applyProtection="1">
      <alignment horizontal="right" vertical="center" indent="4"/>
      <protection locked="0"/>
    </xf>
    <xf numFmtId="4" fontId="71" fillId="8" borderId="45" xfId="6" applyNumberFormat="1" applyFont="1" applyFill="1" applyBorder="1" applyAlignment="1" applyProtection="1">
      <alignment horizontal="right" vertical="center" indent="2"/>
      <protection locked="0"/>
    </xf>
    <xf numFmtId="4" fontId="71" fillId="8" borderId="48" xfId="6" applyNumberFormat="1" applyFont="1" applyFill="1" applyBorder="1" applyAlignment="1" applyProtection="1">
      <alignment horizontal="right" vertical="center" indent="2"/>
      <protection locked="0"/>
    </xf>
    <xf numFmtId="4" fontId="71" fillId="8" borderId="5" xfId="6" applyNumberFormat="1" applyFont="1" applyFill="1" applyBorder="1" applyAlignment="1" applyProtection="1">
      <alignment horizontal="center" vertical="center"/>
      <protection locked="0"/>
    </xf>
    <xf numFmtId="4" fontId="71" fillId="8" borderId="5" xfId="6" applyNumberFormat="1" applyFont="1" applyFill="1" applyBorder="1" applyAlignment="1" applyProtection="1">
      <alignment horizontal="right" vertical="center" indent="4"/>
      <protection locked="0"/>
    </xf>
    <xf numFmtId="4" fontId="71" fillId="8" borderId="5" xfId="6" applyNumberFormat="1" applyFont="1" applyFill="1" applyBorder="1" applyAlignment="1" applyProtection="1">
      <alignment horizontal="right" vertical="center" indent="2"/>
      <protection locked="0"/>
    </xf>
    <xf numFmtId="4" fontId="71" fillId="8" borderId="52" xfId="6" applyNumberFormat="1" applyFont="1" applyFill="1" applyBorder="1" applyAlignment="1" applyProtection="1">
      <alignment horizontal="right" vertical="center" indent="2"/>
      <protection locked="0"/>
    </xf>
    <xf numFmtId="4" fontId="71" fillId="8" borderId="34" xfId="6" applyNumberFormat="1" applyFont="1" applyFill="1" applyBorder="1" applyAlignment="1" applyProtection="1">
      <alignment horizontal="right" vertical="center" indent="4"/>
      <protection locked="0"/>
    </xf>
    <xf numFmtId="4" fontId="71" fillId="8" borderId="34" xfId="6" applyNumberFormat="1" applyFont="1" applyFill="1" applyBorder="1" applyAlignment="1" applyProtection="1">
      <alignment horizontal="right" vertical="center" indent="2"/>
      <protection locked="0"/>
    </xf>
    <xf numFmtId="4" fontId="71" fillId="8" borderId="53" xfId="6" applyNumberFormat="1" applyFont="1" applyFill="1" applyBorder="1" applyAlignment="1" applyProtection="1">
      <alignment horizontal="right" vertical="center" indent="2"/>
      <protection locked="0"/>
    </xf>
    <xf numFmtId="0" fontId="75" fillId="7" borderId="19" xfId="0" applyFont="1" applyFill="1" applyBorder="1" applyAlignment="1" applyProtection="1"/>
    <xf numFmtId="0" fontId="75" fillId="7" borderId="20" xfId="0" applyFont="1" applyFill="1" applyBorder="1" applyAlignment="1" applyProtection="1"/>
    <xf numFmtId="0" fontId="0" fillId="7" borderId="20" xfId="0" applyFill="1" applyBorder="1" applyAlignment="1" applyProtection="1"/>
    <xf numFmtId="0" fontId="0" fillId="7" borderId="32" xfId="0" applyFill="1" applyBorder="1" applyAlignment="1" applyProtection="1"/>
    <xf numFmtId="0" fontId="6" fillId="7" borderId="0" xfId="2" applyNumberFormat="1" applyFont="1" applyFill="1" applyBorder="1" applyAlignment="1" applyProtection="1"/>
    <xf numFmtId="0" fontId="10" fillId="7" borderId="0" xfId="2" applyFont="1" applyFill="1" applyBorder="1" applyAlignment="1" applyProtection="1"/>
    <xf numFmtId="0" fontId="10" fillId="7" borderId="10" xfId="2" applyFont="1" applyFill="1" applyBorder="1" applyAlignment="1" applyProtection="1"/>
    <xf numFmtId="0" fontId="0" fillId="7" borderId="0" xfId="0" applyFill="1" applyBorder="1" applyAlignment="1"/>
    <xf numFmtId="0" fontId="6" fillId="7" borderId="0" xfId="2" applyNumberFormat="1" applyFont="1" applyFill="1" applyBorder="1" applyAlignment="1" applyProtection="1">
      <alignment horizontal="center" vertical="top"/>
    </xf>
    <xf numFmtId="0" fontId="9" fillId="7" borderId="0" xfId="2" applyFont="1" applyFill="1" applyBorder="1" applyAlignment="1" applyProtection="1">
      <alignment vertical="top" wrapText="1"/>
    </xf>
    <xf numFmtId="0" fontId="6" fillId="7" borderId="0" xfId="2" applyFont="1" applyFill="1" applyBorder="1" applyAlignment="1" applyProtection="1">
      <alignment vertical="top" wrapText="1"/>
    </xf>
    <xf numFmtId="0" fontId="6" fillId="7" borderId="10" xfId="2" applyFont="1" applyFill="1" applyBorder="1" applyAlignment="1" applyProtection="1">
      <alignment horizontal="center" vertical="top" wrapText="1"/>
    </xf>
    <xf numFmtId="0" fontId="10" fillId="7" borderId="0" xfId="2" applyNumberFormat="1" applyFont="1" applyFill="1" applyBorder="1" applyAlignment="1" applyProtection="1">
      <alignment horizontal="center" vertical="center" wrapText="1"/>
    </xf>
    <xf numFmtId="1" fontId="10" fillId="7" borderId="0" xfId="2" applyNumberFormat="1" applyFont="1" applyFill="1" applyBorder="1" applyAlignment="1" applyProtection="1">
      <alignment vertical="center" wrapText="1"/>
    </xf>
    <xf numFmtId="14" fontId="6" fillId="7" borderId="10" xfId="2" applyNumberFormat="1" applyFont="1" applyFill="1" applyBorder="1" applyAlignment="1" applyProtection="1">
      <alignment horizontal="center" vertical="center" wrapText="1"/>
    </xf>
    <xf numFmtId="0" fontId="16" fillId="2" borderId="13" xfId="0" applyFont="1" applyFill="1" applyBorder="1" applyAlignment="1" applyProtection="1">
      <alignment vertical="center" wrapText="1"/>
    </xf>
    <xf numFmtId="0" fontId="16" fillId="2" borderId="54" xfId="0" applyFont="1" applyFill="1" applyBorder="1" applyAlignment="1" applyProtection="1">
      <alignment vertical="center" wrapText="1"/>
    </xf>
    <xf numFmtId="0" fontId="16" fillId="2" borderId="9"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2" borderId="46" xfId="0" applyFont="1" applyFill="1" applyBorder="1" applyAlignment="1" applyProtection="1">
      <alignment vertical="center" wrapText="1"/>
    </xf>
    <xf numFmtId="0" fontId="16" fillId="2" borderId="41" xfId="0" applyFont="1" applyFill="1" applyBorder="1" applyAlignment="1" applyProtection="1">
      <alignment vertical="center" wrapText="1"/>
    </xf>
    <xf numFmtId="0" fontId="10" fillId="8" borderId="4" xfId="0" quotePrefix="1" applyFont="1" applyFill="1" applyBorder="1" applyAlignment="1" applyProtection="1">
      <alignment horizontal="left"/>
    </xf>
    <xf numFmtId="0" fontId="29" fillId="2" borderId="27" xfId="0" applyNumberFormat="1" applyFont="1" applyFill="1" applyBorder="1" applyAlignment="1" applyProtection="1">
      <alignment horizontal="center"/>
    </xf>
    <xf numFmtId="0" fontId="29" fillId="2" borderId="43" xfId="0" applyNumberFormat="1" applyFont="1" applyFill="1" applyBorder="1" applyAlignment="1" applyProtection="1">
      <alignment horizontal="center"/>
    </xf>
    <xf numFmtId="0" fontId="29" fillId="2" borderId="42" xfId="0" applyNumberFormat="1" applyFont="1" applyFill="1" applyBorder="1" applyAlignment="1" applyProtection="1">
      <alignment horizontal="center"/>
    </xf>
    <xf numFmtId="0" fontId="36" fillId="2" borderId="0" xfId="2" applyNumberFormat="1" applyFont="1" applyFill="1" applyBorder="1" applyAlignment="1" applyProtection="1"/>
    <xf numFmtId="0" fontId="28" fillId="2" borderId="1" xfId="2" applyNumberFormat="1" applyFont="1" applyFill="1" applyBorder="1" applyAlignment="1" applyProtection="1"/>
    <xf numFmtId="0" fontId="25" fillId="2" borderId="0" xfId="2" quotePrefix="1" applyNumberFormat="1" applyFont="1" applyFill="1" applyBorder="1" applyAlignment="1" applyProtection="1"/>
    <xf numFmtId="0" fontId="25" fillId="2" borderId="0" xfId="2" applyNumberFormat="1" applyFont="1" applyFill="1" applyBorder="1" applyAlignment="1" applyProtection="1"/>
    <xf numFmtId="0" fontId="25" fillId="2" borderId="10" xfId="2" applyNumberFormat="1" applyFont="1" applyFill="1" applyBorder="1" applyAlignment="1" applyProtection="1"/>
    <xf numFmtId="0" fontId="25" fillId="2" borderId="1" xfId="2" applyNumberFormat="1" applyFont="1" applyFill="1" applyBorder="1" applyAlignment="1" applyProtection="1"/>
    <xf numFmtId="0" fontId="28" fillId="8" borderId="0" xfId="2" applyFont="1" applyFill="1" applyBorder="1" applyProtection="1"/>
    <xf numFmtId="0" fontId="29" fillId="2" borderId="22" xfId="0" applyNumberFormat="1" applyFont="1" applyFill="1" applyBorder="1" applyAlignment="1" applyProtection="1"/>
    <xf numFmtId="0" fontId="29" fillId="2" borderId="0" xfId="0" applyNumberFormat="1" applyFont="1" applyFill="1" applyBorder="1" applyAlignment="1" applyProtection="1"/>
    <xf numFmtId="0" fontId="29" fillId="2" borderId="10" xfId="0" applyNumberFormat="1" applyFont="1" applyFill="1" applyBorder="1" applyAlignment="1" applyProtection="1"/>
    <xf numFmtId="0" fontId="76" fillId="0" borderId="0" xfId="2" applyFont="1" applyAlignment="1" applyProtection="1">
      <alignment vertical="center"/>
    </xf>
    <xf numFmtId="0" fontId="0" fillId="8" borderId="0" xfId="0" applyFill="1" applyProtection="1"/>
    <xf numFmtId="49" fontId="4" fillId="2" borderId="18" xfId="0" applyNumberFormat="1" applyFont="1" applyFill="1" applyBorder="1" applyAlignment="1" applyProtection="1">
      <alignment vertical="center" wrapText="1"/>
    </xf>
    <xf numFmtId="0" fontId="67" fillId="0" borderId="11" xfId="0" applyFont="1" applyBorder="1"/>
    <xf numFmtId="0" fontId="77" fillId="0" borderId="11" xfId="0" applyFont="1" applyBorder="1"/>
    <xf numFmtId="0" fontId="7" fillId="0" borderId="12" xfId="0" applyFont="1" applyBorder="1"/>
    <xf numFmtId="0" fontId="78" fillId="9" borderId="11" xfId="0" applyFont="1" applyFill="1" applyBorder="1"/>
    <xf numFmtId="0" fontId="7" fillId="0" borderId="12" xfId="0" applyFont="1" applyFill="1" applyBorder="1" applyAlignment="1" applyProtection="1">
      <alignment horizontal="left" vertical="center"/>
      <protection hidden="1"/>
    </xf>
    <xf numFmtId="0" fontId="7" fillId="0" borderId="12" xfId="0" applyFont="1" applyFill="1" applyBorder="1" applyAlignment="1" applyProtection="1">
      <alignment horizontal="left"/>
      <protection hidden="1"/>
    </xf>
    <xf numFmtId="0" fontId="76" fillId="8" borderId="47" xfId="2" applyFont="1" applyFill="1" applyBorder="1" applyAlignment="1" applyProtection="1">
      <alignment horizontal="center" vertical="center" wrapText="1"/>
    </xf>
    <xf numFmtId="0" fontId="74" fillId="0" borderId="34" xfId="2" applyFont="1" applyFill="1" applyBorder="1" applyAlignment="1" applyProtection="1">
      <alignment horizontal="left" vertical="center" wrapText="1" shrinkToFit="1"/>
      <protection locked="0"/>
    </xf>
    <xf numFmtId="0" fontId="74" fillId="0" borderId="34" xfId="2" applyFont="1" applyFill="1" applyBorder="1" applyAlignment="1" applyProtection="1">
      <alignment horizontal="center" vertical="center" wrapText="1" shrinkToFit="1"/>
      <protection locked="0"/>
    </xf>
    <xf numFmtId="0" fontId="7" fillId="8" borderId="30" xfId="2" applyFont="1" applyFill="1" applyBorder="1" applyAlignment="1" applyProtection="1">
      <alignment horizontal="left" vertical="center"/>
    </xf>
    <xf numFmtId="14" fontId="74" fillId="0" borderId="56" xfId="2" applyNumberFormat="1" applyFont="1" applyFill="1" applyBorder="1" applyAlignment="1" applyProtection="1">
      <alignment horizontal="center" vertical="center"/>
      <protection locked="0"/>
    </xf>
    <xf numFmtId="0" fontId="7" fillId="8" borderId="57" xfId="2" applyFont="1" applyFill="1" applyBorder="1" applyAlignment="1" applyProtection="1">
      <alignment horizontal="left" vertical="center"/>
    </xf>
    <xf numFmtId="14" fontId="74" fillId="0" borderId="53" xfId="2" applyNumberFormat="1" applyFont="1" applyFill="1" applyBorder="1" applyAlignment="1" applyProtection="1">
      <alignment horizontal="center" vertical="center" wrapText="1"/>
      <protection locked="0"/>
    </xf>
    <xf numFmtId="0" fontId="79" fillId="2" borderId="28" xfId="0" applyNumberFormat="1" applyFont="1" applyFill="1" applyBorder="1" applyAlignment="1" applyProtection="1">
      <alignment vertical="center" wrapText="1"/>
    </xf>
    <xf numFmtId="0" fontId="16" fillId="2" borderId="0" xfId="0" applyFont="1" applyFill="1" applyAlignment="1" applyProtection="1">
      <alignment vertical="top"/>
    </xf>
    <xf numFmtId="0" fontId="16" fillId="0" borderId="0" xfId="0" applyFont="1" applyAlignment="1" applyProtection="1">
      <alignment vertical="top"/>
    </xf>
    <xf numFmtId="0" fontId="7" fillId="2" borderId="40" xfId="0" applyNumberFormat="1" applyFont="1" applyFill="1" applyBorder="1" applyAlignment="1" applyProtection="1">
      <alignment horizontal="left" vertical="center" wrapText="1"/>
    </xf>
    <xf numFmtId="0" fontId="1" fillId="2" borderId="41" xfId="0" applyNumberFormat="1" applyFont="1" applyFill="1" applyBorder="1" applyAlignment="1" applyProtection="1">
      <alignment horizontal="left" vertical="center" wrapText="1"/>
    </xf>
    <xf numFmtId="0" fontId="1" fillId="2" borderId="0"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left" vertical="center" wrapText="1"/>
    </xf>
    <xf numFmtId="0" fontId="6" fillId="0" borderId="0" xfId="0" applyFont="1" applyAlignment="1" applyProtection="1">
      <alignment horizontal="right" vertical="top"/>
    </xf>
    <xf numFmtId="1" fontId="7" fillId="9" borderId="5" xfId="0" applyNumberFormat="1" applyFont="1" applyFill="1" applyBorder="1" applyProtection="1"/>
    <xf numFmtId="1" fontId="4" fillId="9" borderId="5" xfId="0" applyNumberFormat="1" applyFont="1" applyFill="1" applyBorder="1" applyAlignment="1" applyProtection="1">
      <alignment horizontal="left"/>
    </xf>
    <xf numFmtId="0" fontId="4" fillId="9" borderId="0" xfId="0" applyFont="1" applyFill="1" applyProtection="1"/>
    <xf numFmtId="0" fontId="76" fillId="9" borderId="0" xfId="0" applyFont="1" applyFill="1" applyAlignment="1" applyProtection="1">
      <alignment vertical="center"/>
    </xf>
    <xf numFmtId="0" fontId="80" fillId="8" borderId="0" xfId="2" applyFont="1" applyFill="1" applyBorder="1" applyProtection="1"/>
    <xf numFmtId="0" fontId="7" fillId="0" borderId="0" xfId="3" applyBorder="1"/>
    <xf numFmtId="0" fontId="64" fillId="0" borderId="0" xfId="3" applyFont="1" applyBorder="1" applyProtection="1"/>
    <xf numFmtId="0" fontId="7" fillId="0" borderId="0" xfId="3" applyFont="1" applyFill="1" applyBorder="1"/>
    <xf numFmtId="0" fontId="7" fillId="0" borderId="0" xfId="3" applyFill="1" applyBorder="1" applyProtection="1"/>
    <xf numFmtId="0" fontId="7" fillId="0" borderId="0" xfId="3"/>
    <xf numFmtId="0" fontId="7" fillId="0" borderId="0" xfId="3" applyFont="1" applyBorder="1" applyProtection="1">
      <protection hidden="1"/>
    </xf>
    <xf numFmtId="0" fontId="7" fillId="0" borderId="0" xfId="3" applyFont="1" applyFill="1" applyBorder="1" applyProtection="1">
      <protection hidden="1"/>
    </xf>
    <xf numFmtId="0" fontId="7" fillId="0" borderId="0" xfId="3" applyBorder="1" applyProtection="1">
      <protection hidden="1"/>
    </xf>
    <xf numFmtId="0" fontId="7" fillId="0" borderId="11" xfId="3" applyFont="1" applyFill="1" applyBorder="1" applyAlignment="1" applyProtection="1">
      <alignment horizontal="left"/>
      <protection hidden="1"/>
    </xf>
    <xf numFmtId="0" fontId="7" fillId="0" borderId="11" xfId="3" applyBorder="1"/>
    <xf numFmtId="0" fontId="67" fillId="2" borderId="0" xfId="0" applyNumberFormat="1" applyFont="1" applyFill="1" applyBorder="1" applyAlignment="1" applyProtection="1">
      <alignment horizontal="left" vertical="center" wrapText="1"/>
    </xf>
    <xf numFmtId="0" fontId="67" fillId="0" borderId="0" xfId="0" applyFont="1" applyAlignment="1">
      <alignment horizontal="left" vertical="center" wrapText="1"/>
    </xf>
    <xf numFmtId="0" fontId="67" fillId="0" borderId="10" xfId="0" applyFont="1" applyBorder="1" applyAlignment="1">
      <alignment horizontal="left" vertical="center" wrapText="1"/>
    </xf>
    <xf numFmtId="0" fontId="67" fillId="0" borderId="41" xfId="0" applyFont="1" applyBorder="1" applyAlignment="1">
      <alignment horizontal="left" vertical="center" wrapText="1"/>
    </xf>
    <xf numFmtId="0" fontId="67" fillId="0" borderId="58" xfId="0" applyFont="1" applyBorder="1" applyAlignment="1">
      <alignment horizontal="left" vertical="center" wrapText="1"/>
    </xf>
    <xf numFmtId="0" fontId="16" fillId="2" borderId="22" xfId="0" applyNumberFormat="1" applyFont="1" applyFill="1" applyBorder="1" applyAlignment="1" applyProtection="1">
      <alignment horizontal="left" vertical="top" wrapText="1"/>
    </xf>
    <xf numFmtId="0" fontId="16" fillId="2" borderId="0" xfId="0" applyNumberFormat="1" applyFont="1" applyFill="1" applyBorder="1" applyAlignment="1" applyProtection="1">
      <alignment horizontal="left" vertical="top" wrapText="1"/>
    </xf>
    <xf numFmtId="0" fontId="16" fillId="2" borderId="10" xfId="0" applyNumberFormat="1" applyFont="1" applyFill="1" applyBorder="1" applyAlignment="1" applyProtection="1">
      <alignment horizontal="left" vertical="top" wrapText="1"/>
    </xf>
    <xf numFmtId="0" fontId="71" fillId="0" borderId="27" xfId="0" applyNumberFormat="1" applyFont="1" applyFill="1" applyBorder="1" applyAlignment="1" applyProtection="1">
      <alignment horizontal="left" vertical="center" shrinkToFit="1"/>
      <protection locked="0"/>
    </xf>
    <xf numFmtId="0" fontId="71" fillId="0" borderId="43" xfId="0" applyNumberFormat="1" applyFont="1" applyFill="1" applyBorder="1" applyAlignment="1" applyProtection="1">
      <alignment horizontal="left" vertical="center" shrinkToFit="1"/>
      <protection locked="0"/>
    </xf>
    <xf numFmtId="0" fontId="71" fillId="0" borderId="42" xfId="0" applyNumberFormat="1" applyFont="1" applyFill="1" applyBorder="1" applyAlignment="1" applyProtection="1">
      <alignment horizontal="left" vertical="center" shrinkToFit="1"/>
      <protection locked="0"/>
    </xf>
    <xf numFmtId="0" fontId="16" fillId="2" borderId="22" xfId="0" applyFont="1" applyFill="1" applyBorder="1" applyAlignment="1" applyProtection="1">
      <alignment horizontal="left" vertical="top"/>
    </xf>
    <xf numFmtId="0" fontId="16" fillId="2" borderId="0" xfId="0" applyFont="1" applyFill="1" applyBorder="1" applyAlignment="1" applyProtection="1">
      <alignment horizontal="left" vertical="top"/>
    </xf>
    <xf numFmtId="0" fontId="16" fillId="2" borderId="11" xfId="0" applyFont="1" applyFill="1" applyBorder="1" applyAlignment="1" applyProtection="1">
      <alignment horizontal="left" vertical="top"/>
    </xf>
    <xf numFmtId="49" fontId="71" fillId="0" borderId="43" xfId="0" applyNumberFormat="1" applyFont="1" applyBorder="1" applyAlignment="1" applyProtection="1">
      <alignment horizontal="left" vertical="center" wrapText="1"/>
      <protection locked="0"/>
    </xf>
    <xf numFmtId="49" fontId="71" fillId="0" borderId="28" xfId="0" applyNumberFormat="1" applyFont="1" applyBorder="1" applyAlignment="1" applyProtection="1">
      <alignment horizontal="left" vertical="center" wrapText="1"/>
      <protection locked="0"/>
    </xf>
    <xf numFmtId="0" fontId="16" fillId="2" borderId="22" xfId="0" quotePrefix="1" applyNumberFormat="1" applyFont="1" applyFill="1" applyBorder="1" applyAlignment="1" applyProtection="1">
      <alignment horizontal="left" vertical="top" wrapText="1"/>
    </xf>
    <xf numFmtId="0" fontId="16" fillId="2" borderId="0" xfId="0" quotePrefix="1" applyNumberFormat="1" applyFont="1" applyFill="1" applyBorder="1" applyAlignment="1" applyProtection="1">
      <alignment horizontal="left" vertical="top" wrapText="1"/>
    </xf>
    <xf numFmtId="14" fontId="71" fillId="0" borderId="27" xfId="0" applyNumberFormat="1" applyFont="1" applyFill="1" applyBorder="1" applyAlignment="1" applyProtection="1">
      <alignment horizontal="left" vertical="center" wrapText="1"/>
      <protection locked="0"/>
    </xf>
    <xf numFmtId="14" fontId="71" fillId="0" borderId="43" xfId="0" applyNumberFormat="1" applyFont="1" applyFill="1" applyBorder="1" applyAlignment="1" applyProtection="1">
      <alignment horizontal="left" vertical="center" wrapText="1"/>
      <protection locked="0"/>
    </xf>
    <xf numFmtId="0" fontId="71" fillId="0" borderId="46" xfId="0" applyFont="1" applyBorder="1" applyAlignment="1" applyProtection="1">
      <alignment horizontal="left" vertical="center"/>
      <protection locked="0"/>
    </xf>
    <xf numFmtId="0" fontId="71" fillId="0" borderId="41" xfId="0" applyFont="1" applyBorder="1" applyAlignment="1" applyProtection="1">
      <alignment horizontal="left" vertical="center"/>
      <protection locked="0"/>
    </xf>
    <xf numFmtId="0" fontId="71" fillId="0" borderId="55" xfId="0" applyFont="1" applyBorder="1" applyAlignment="1" applyProtection="1">
      <alignment horizontal="left" vertical="center"/>
      <protection locked="0"/>
    </xf>
    <xf numFmtId="0" fontId="16" fillId="2" borderId="0" xfId="0" applyFont="1" applyFill="1" applyBorder="1" applyAlignment="1" applyProtection="1">
      <alignment horizontal="left" vertical="top" wrapText="1"/>
    </xf>
    <xf numFmtId="0" fontId="16" fillId="2" borderId="10" xfId="0" applyFont="1" applyFill="1" applyBorder="1" applyAlignment="1" applyProtection="1">
      <alignment horizontal="left" vertical="top"/>
    </xf>
    <xf numFmtId="0" fontId="16" fillId="2" borderId="54" xfId="0" applyFont="1" applyFill="1" applyBorder="1" applyAlignment="1" applyProtection="1">
      <alignment horizontal="left" vertical="center" wrapText="1"/>
    </xf>
    <xf numFmtId="0" fontId="16" fillId="2" borderId="9" xfId="0" applyFont="1" applyFill="1" applyBorder="1" applyAlignment="1" applyProtection="1">
      <alignment horizontal="left" vertical="center" wrapText="1"/>
    </xf>
    <xf numFmtId="0" fontId="16" fillId="2" borderId="13" xfId="0" applyFont="1" applyFill="1" applyBorder="1" applyAlignment="1" applyProtection="1">
      <alignment horizontal="left" vertical="center" wrapText="1"/>
    </xf>
    <xf numFmtId="14" fontId="71" fillId="0" borderId="46" xfId="0" applyNumberFormat="1" applyFont="1" applyFill="1" applyBorder="1" applyAlignment="1" applyProtection="1">
      <alignment horizontal="left" vertical="center"/>
      <protection locked="0"/>
    </xf>
    <xf numFmtId="14" fontId="71" fillId="0" borderId="41" xfId="0" applyNumberFormat="1" applyFont="1" applyFill="1" applyBorder="1" applyAlignment="1" applyProtection="1">
      <alignment horizontal="left" vertical="center"/>
      <protection locked="0"/>
    </xf>
    <xf numFmtId="14" fontId="71" fillId="0" borderId="55" xfId="0" applyNumberFormat="1" applyFont="1" applyFill="1" applyBorder="1" applyAlignment="1" applyProtection="1">
      <alignment horizontal="left" vertical="center"/>
      <protection locked="0"/>
    </xf>
    <xf numFmtId="49" fontId="71" fillId="0" borderId="27" xfId="0" applyNumberFormat="1" applyFont="1" applyFill="1" applyBorder="1" applyAlignment="1" applyProtection="1">
      <alignment horizontal="left" vertical="center" wrapText="1"/>
      <protection locked="0"/>
    </xf>
    <xf numFmtId="49" fontId="71" fillId="0" borderId="43" xfId="0" applyNumberFormat="1" applyFont="1" applyFill="1" applyBorder="1" applyAlignment="1" applyProtection="1">
      <alignment horizontal="left" vertical="center" wrapText="1"/>
      <protection locked="0"/>
    </xf>
    <xf numFmtId="49" fontId="71" fillId="0" borderId="42" xfId="0" applyNumberFormat="1" applyFont="1" applyFill="1" applyBorder="1" applyAlignment="1" applyProtection="1">
      <alignment horizontal="left" vertical="center" wrapText="1"/>
      <protection locked="0"/>
    </xf>
    <xf numFmtId="0" fontId="71" fillId="0" borderId="43" xfId="0" applyFont="1" applyBorder="1" applyAlignment="1" applyProtection="1">
      <alignment horizontal="left" vertical="center" wrapText="1"/>
      <protection locked="0"/>
    </xf>
    <xf numFmtId="0" fontId="71" fillId="0" borderId="28" xfId="0" applyFont="1" applyBorder="1" applyAlignment="1" applyProtection="1">
      <alignment horizontal="left" vertical="center" wrapText="1"/>
      <protection locked="0"/>
    </xf>
    <xf numFmtId="0" fontId="71" fillId="10" borderId="27" xfId="0" quotePrefix="1" applyFont="1" applyFill="1" applyBorder="1" applyAlignment="1" applyProtection="1">
      <alignment horizontal="left" vertical="center" wrapText="1"/>
      <protection locked="0"/>
    </xf>
    <xf numFmtId="0" fontId="71" fillId="10" borderId="43" xfId="0" applyFont="1" applyFill="1" applyBorder="1" applyAlignment="1" applyProtection="1">
      <alignment horizontal="left" vertical="center" wrapText="1"/>
      <protection locked="0"/>
    </xf>
    <xf numFmtId="49" fontId="71" fillId="0" borderId="27" xfId="0" applyNumberFormat="1" applyFont="1" applyBorder="1" applyAlignment="1" applyProtection="1">
      <alignment horizontal="left" vertical="center" wrapText="1"/>
      <protection locked="0"/>
    </xf>
    <xf numFmtId="49" fontId="7" fillId="0" borderId="0" xfId="0" applyNumberFormat="1" applyFont="1" applyBorder="1" applyAlignment="1" applyProtection="1">
      <alignment horizontal="left" vertical="center" wrapText="1"/>
    </xf>
    <xf numFmtId="0" fontId="30" fillId="2" borderId="5" xfId="0" applyNumberFormat="1" applyFont="1" applyFill="1" applyBorder="1" applyAlignment="1" applyProtection="1">
      <alignment horizontal="left" vertical="center" wrapText="1"/>
    </xf>
    <xf numFmtId="0" fontId="30" fillId="2" borderId="52" xfId="0" applyNumberFormat="1" applyFont="1" applyFill="1" applyBorder="1" applyAlignment="1" applyProtection="1">
      <alignment horizontal="left" vertical="center" wrapText="1"/>
    </xf>
    <xf numFmtId="0" fontId="30" fillId="2" borderId="19" xfId="0" applyNumberFormat="1" applyFont="1" applyFill="1" applyBorder="1" applyAlignment="1" applyProtection="1">
      <alignment horizontal="left" vertical="center" wrapText="1"/>
    </xf>
    <xf numFmtId="0" fontId="30" fillId="2" borderId="20" xfId="0" applyNumberFormat="1" applyFont="1" applyFill="1" applyBorder="1" applyAlignment="1" applyProtection="1">
      <alignment horizontal="left" vertical="center" wrapText="1"/>
    </xf>
    <xf numFmtId="0" fontId="30" fillId="2" borderId="32" xfId="0" applyNumberFormat="1" applyFont="1" applyFill="1" applyBorder="1" applyAlignment="1" applyProtection="1">
      <alignment horizontal="left" vertical="center" wrapText="1"/>
    </xf>
    <xf numFmtId="0" fontId="16" fillId="2" borderId="17" xfId="0" quotePrefix="1" applyFont="1" applyFill="1" applyBorder="1" applyAlignment="1" applyProtection="1">
      <alignment horizontal="left" vertical="top"/>
    </xf>
    <xf numFmtId="0" fontId="16" fillId="2" borderId="15" xfId="0" applyFont="1" applyFill="1" applyBorder="1" applyAlignment="1" applyProtection="1">
      <alignment horizontal="left" vertical="top"/>
    </xf>
    <xf numFmtId="0" fontId="16" fillId="2" borderId="16" xfId="0" applyFont="1" applyFill="1" applyBorder="1" applyAlignment="1" applyProtection="1">
      <alignment horizontal="left" vertical="top"/>
    </xf>
    <xf numFmtId="49" fontId="71" fillId="0" borderId="28" xfId="0" applyNumberFormat="1" applyFont="1" applyFill="1" applyBorder="1" applyAlignment="1" applyProtection="1">
      <alignment horizontal="left" vertical="center" wrapText="1"/>
      <protection locked="0"/>
    </xf>
    <xf numFmtId="0" fontId="7" fillId="2" borderId="1" xfId="0" applyNumberFormat="1" applyFont="1" applyFill="1" applyBorder="1" applyAlignment="1" applyProtection="1">
      <alignment horizontal="left" vertical="center" wrapText="1"/>
    </xf>
    <xf numFmtId="0" fontId="1" fillId="2" borderId="0" xfId="0" applyNumberFormat="1" applyFont="1" applyFill="1" applyBorder="1" applyAlignment="1" applyProtection="1">
      <alignment horizontal="left" vertical="center" wrapText="1"/>
    </xf>
    <xf numFmtId="0" fontId="1" fillId="2" borderId="10" xfId="0" applyNumberFormat="1" applyFont="1" applyFill="1" applyBorder="1" applyAlignment="1" applyProtection="1">
      <alignment horizontal="left" vertical="center" wrapText="1"/>
    </xf>
    <xf numFmtId="0" fontId="16" fillId="2" borderId="1" xfId="0" applyNumberFormat="1" applyFont="1" applyFill="1" applyBorder="1" applyAlignment="1" applyProtection="1">
      <alignment horizontal="left" vertical="top" wrapText="1"/>
    </xf>
    <xf numFmtId="0" fontId="16" fillId="2" borderId="11" xfId="0" applyNumberFormat="1" applyFont="1" applyFill="1" applyBorder="1" applyAlignment="1" applyProtection="1">
      <alignment horizontal="left" vertical="top" wrapText="1"/>
    </xf>
    <xf numFmtId="0" fontId="16" fillId="8" borderId="22" xfId="0" applyFont="1" applyFill="1" applyBorder="1" applyAlignment="1" applyProtection="1">
      <alignment horizontal="left" vertical="top"/>
    </xf>
    <xf numFmtId="0" fontId="16" fillId="8" borderId="0" xfId="0" applyFont="1" applyFill="1" applyBorder="1" applyAlignment="1" applyProtection="1">
      <alignment horizontal="left" vertical="top"/>
    </xf>
    <xf numFmtId="0" fontId="16" fillId="8" borderId="11" xfId="0" applyFont="1" applyFill="1" applyBorder="1" applyAlignment="1" applyProtection="1">
      <alignment horizontal="left" vertical="top"/>
    </xf>
    <xf numFmtId="0" fontId="49" fillId="2" borderId="0" xfId="0" applyFont="1" applyFill="1" applyBorder="1" applyAlignment="1" applyProtection="1">
      <alignment horizontal="left" vertical="top" wrapText="1"/>
    </xf>
    <xf numFmtId="0" fontId="7" fillId="2" borderId="29" xfId="0" quotePrefix="1" applyNumberFormat="1" applyFont="1" applyFill="1" applyBorder="1" applyAlignment="1" applyProtection="1">
      <alignment horizontal="left" vertical="center" wrapText="1"/>
    </xf>
    <xf numFmtId="0" fontId="1" fillId="2" borderId="9" xfId="0" applyNumberFormat="1" applyFont="1" applyFill="1" applyBorder="1" applyAlignment="1" applyProtection="1">
      <alignment horizontal="left" vertical="center" wrapText="1"/>
    </xf>
    <xf numFmtId="0" fontId="1" fillId="2" borderId="24"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left" vertical="center" wrapText="1"/>
    </xf>
    <xf numFmtId="0" fontId="71" fillId="0" borderId="3"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left" vertical="center" wrapText="1"/>
      <protection locked="0"/>
    </xf>
    <xf numFmtId="0" fontId="71" fillId="0" borderId="46" xfId="0" applyFont="1" applyFill="1" applyBorder="1" applyAlignment="1" applyProtection="1">
      <alignment horizontal="left" vertical="center"/>
      <protection locked="0"/>
    </xf>
    <xf numFmtId="0" fontId="71" fillId="0" borderId="58" xfId="0" applyFont="1" applyFill="1" applyBorder="1" applyAlignment="1" applyProtection="1">
      <alignment horizontal="left" vertical="center"/>
      <protection locked="0"/>
    </xf>
    <xf numFmtId="0" fontId="71" fillId="0" borderId="27" xfId="0" applyNumberFormat="1" applyFont="1" applyFill="1" applyBorder="1" applyAlignment="1" applyProtection="1">
      <alignment horizontal="left" vertical="center" wrapText="1"/>
      <protection locked="0"/>
    </xf>
    <xf numFmtId="0" fontId="71" fillId="0" borderId="43" xfId="0" applyNumberFormat="1" applyFont="1" applyFill="1" applyBorder="1" applyAlignment="1" applyProtection="1">
      <alignment horizontal="left" vertical="center" wrapText="1"/>
      <protection locked="0"/>
    </xf>
    <xf numFmtId="0" fontId="71" fillId="0" borderId="28" xfId="0" applyNumberFormat="1"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top"/>
    </xf>
    <xf numFmtId="0" fontId="10" fillId="7" borderId="59" xfId="0" applyFont="1" applyFill="1" applyBorder="1" applyAlignment="1" applyProtection="1">
      <alignment horizontal="left" vertical="center" wrapText="1"/>
    </xf>
    <xf numFmtId="0" fontId="10" fillId="7" borderId="43" xfId="0" applyFont="1" applyFill="1" applyBorder="1" applyAlignment="1" applyProtection="1">
      <alignment horizontal="left" vertical="center" wrapText="1"/>
    </xf>
    <xf numFmtId="0" fontId="16" fillId="2" borderId="17" xfId="0" applyFont="1" applyFill="1" applyBorder="1" applyAlignment="1" applyProtection="1">
      <alignment horizontal="left" vertical="top"/>
    </xf>
    <xf numFmtId="0" fontId="16" fillId="2" borderId="18" xfId="0" applyFont="1" applyFill="1" applyBorder="1" applyAlignment="1" applyProtection="1">
      <alignment horizontal="left" vertical="top"/>
    </xf>
    <xf numFmtId="0" fontId="65" fillId="2" borderId="17" xfId="0" applyFont="1" applyFill="1" applyBorder="1" applyAlignment="1" applyProtection="1">
      <alignment horizontal="left" vertical="top"/>
    </xf>
    <xf numFmtId="0" fontId="65" fillId="2" borderId="15" xfId="0" applyFont="1" applyFill="1" applyBorder="1" applyAlignment="1" applyProtection="1">
      <alignment horizontal="left" vertical="top"/>
    </xf>
    <xf numFmtId="0" fontId="71" fillId="0" borderId="27" xfId="0" applyFont="1" applyBorder="1" applyAlignment="1" applyProtection="1">
      <alignment horizontal="left" vertical="center" wrapText="1"/>
      <protection locked="0"/>
    </xf>
    <xf numFmtId="0" fontId="16" fillId="2" borderId="1" xfId="0" applyFont="1" applyFill="1" applyBorder="1" applyAlignment="1" applyProtection="1">
      <alignment horizontal="left" vertical="top"/>
    </xf>
    <xf numFmtId="49" fontId="71" fillId="0" borderId="1" xfId="0" applyNumberFormat="1" applyFont="1" applyBorder="1" applyAlignment="1" applyProtection="1">
      <alignment horizontal="left" vertical="center" wrapText="1"/>
      <protection locked="0"/>
    </xf>
    <xf numFmtId="49" fontId="71" fillId="0" borderId="0" xfId="0" applyNumberFormat="1" applyFont="1" applyBorder="1" applyAlignment="1" applyProtection="1">
      <alignment horizontal="left" vertical="center" wrapText="1"/>
      <protection locked="0"/>
    </xf>
    <xf numFmtId="49" fontId="71" fillId="0" borderId="11" xfId="0" applyNumberFormat="1" applyFont="1" applyBorder="1" applyAlignment="1" applyProtection="1">
      <alignment horizontal="left" vertical="center" wrapText="1"/>
      <protection locked="0"/>
    </xf>
    <xf numFmtId="49" fontId="71" fillId="0" borderId="22" xfId="0" applyNumberFormat="1" applyFont="1" applyBorder="1" applyAlignment="1" applyProtection="1">
      <alignment horizontal="left" vertical="center" wrapText="1"/>
      <protection locked="0"/>
    </xf>
    <xf numFmtId="0" fontId="81" fillId="0" borderId="22" xfId="1" applyFont="1" applyBorder="1" applyAlignment="1" applyProtection="1">
      <alignment horizontal="left" vertical="center" shrinkToFit="1"/>
      <protection locked="0"/>
    </xf>
    <xf numFmtId="0" fontId="71" fillId="0" borderId="0" xfId="0" applyFont="1" applyBorder="1" applyAlignment="1" applyProtection="1">
      <alignment horizontal="left" vertical="center" shrinkToFit="1"/>
      <protection locked="0"/>
    </xf>
    <xf numFmtId="0" fontId="71" fillId="0" borderId="11" xfId="0" applyFont="1" applyBorder="1" applyAlignment="1" applyProtection="1">
      <alignment horizontal="left" vertical="center" shrinkToFit="1"/>
      <protection locked="0"/>
    </xf>
    <xf numFmtId="0" fontId="16" fillId="2" borderId="2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16" fillId="2" borderId="55" xfId="0" applyFont="1" applyFill="1" applyBorder="1" applyAlignment="1" applyProtection="1">
      <alignment horizontal="left" vertical="center" wrapText="1"/>
    </xf>
    <xf numFmtId="49" fontId="36" fillId="2" borderId="0" xfId="0" applyNumberFormat="1" applyFont="1" applyFill="1" applyBorder="1" applyAlignment="1" applyProtection="1">
      <alignment horizontal="left" vertical="center" wrapText="1"/>
    </xf>
    <xf numFmtId="1" fontId="36" fillId="2" borderId="0" xfId="0" applyNumberFormat="1" applyFont="1" applyFill="1" applyBorder="1" applyAlignment="1" applyProtection="1">
      <alignment horizontal="right" vertical="center"/>
    </xf>
    <xf numFmtId="0" fontId="71" fillId="0" borderId="22" xfId="0" applyFont="1" applyBorder="1" applyAlignment="1" applyProtection="1">
      <alignment horizontal="left" vertical="center" wrapText="1"/>
      <protection locked="0"/>
    </xf>
    <xf numFmtId="0" fontId="71" fillId="0" borderId="0" xfId="0" applyFont="1" applyBorder="1" applyAlignment="1" applyProtection="1">
      <alignment horizontal="left" vertical="center" wrapText="1"/>
      <protection locked="0"/>
    </xf>
    <xf numFmtId="0" fontId="71" fillId="0" borderId="10" xfId="0" applyFont="1" applyBorder="1" applyAlignment="1" applyProtection="1">
      <alignment horizontal="left" vertical="center" wrapText="1"/>
      <protection locked="0"/>
    </xf>
    <xf numFmtId="0" fontId="71" fillId="0" borderId="46" xfId="0" applyFont="1" applyBorder="1" applyAlignment="1" applyProtection="1">
      <alignment horizontal="left" vertical="center" wrapText="1"/>
      <protection locked="0"/>
    </xf>
    <xf numFmtId="0" fontId="71" fillId="0" borderId="41" xfId="0" applyFont="1" applyBorder="1" applyAlignment="1" applyProtection="1">
      <alignment horizontal="left" vertical="center" wrapText="1"/>
      <protection locked="0"/>
    </xf>
    <xf numFmtId="0" fontId="71" fillId="0" borderId="55" xfId="0" applyFont="1" applyBorder="1" applyAlignment="1" applyProtection="1">
      <alignment horizontal="left" vertical="center" wrapText="1"/>
      <protection locked="0"/>
    </xf>
    <xf numFmtId="0" fontId="71" fillId="0" borderId="46" xfId="0" applyFont="1" applyBorder="1" applyAlignment="1" applyProtection="1">
      <alignment horizontal="center" vertical="center" wrapText="1"/>
      <protection locked="0"/>
    </xf>
    <xf numFmtId="0" fontId="71" fillId="0" borderId="41" xfId="0" applyFont="1" applyBorder="1" applyAlignment="1" applyProtection="1">
      <alignment horizontal="center" vertical="center" wrapText="1"/>
      <protection locked="0"/>
    </xf>
    <xf numFmtId="0" fontId="71" fillId="0" borderId="55" xfId="0" applyFont="1" applyBorder="1" applyAlignment="1" applyProtection="1">
      <alignment horizontal="center" vertical="center" wrapText="1"/>
      <protection locked="0"/>
    </xf>
    <xf numFmtId="0" fontId="16" fillId="2" borderId="24" xfId="0" applyFont="1" applyFill="1" applyBorder="1" applyAlignment="1" applyProtection="1">
      <alignment horizontal="left" vertical="center" wrapText="1"/>
    </xf>
    <xf numFmtId="0" fontId="23" fillId="0" borderId="5" xfId="0" applyFont="1" applyBorder="1" applyAlignment="1" applyProtection="1">
      <alignment vertical="top" wrapText="1"/>
    </xf>
    <xf numFmtId="0" fontId="23" fillId="0" borderId="30" xfId="0" quotePrefix="1" applyFont="1" applyBorder="1" applyAlignment="1" applyProtection="1">
      <alignment horizontal="left" vertical="top" wrapText="1"/>
    </xf>
    <xf numFmtId="0" fontId="23" fillId="0" borderId="12" xfId="0" quotePrefix="1" applyFont="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22" fillId="3" borderId="0" xfId="0" applyFont="1" applyFill="1" applyBorder="1" applyAlignment="1" applyProtection="1">
      <alignment horizontal="left" vertical="top" wrapText="1"/>
    </xf>
    <xf numFmtId="0" fontId="0" fillId="0" borderId="0" xfId="0" applyAlignment="1" applyProtection="1">
      <alignment horizontal="left"/>
    </xf>
    <xf numFmtId="0" fontId="0" fillId="0" borderId="43" xfId="0" applyBorder="1" applyAlignment="1" applyProtection="1">
      <alignment horizontal="left"/>
    </xf>
    <xf numFmtId="0" fontId="23" fillId="3" borderId="5" xfId="0" applyFont="1" applyFill="1" applyBorder="1" applyAlignment="1" applyProtection="1">
      <alignment horizontal="justify" vertical="top" wrapText="1"/>
    </xf>
    <xf numFmtId="0" fontId="25" fillId="0" borderId="5" xfId="0" applyFont="1" applyBorder="1" applyAlignment="1" applyProtection="1">
      <alignment horizontal="justify" vertical="top" wrapText="1"/>
    </xf>
    <xf numFmtId="0" fontId="23" fillId="6" borderId="5" xfId="0" applyFont="1" applyFill="1" applyBorder="1" applyAlignment="1" applyProtection="1">
      <alignment horizontal="justify" vertical="top" wrapText="1"/>
    </xf>
    <xf numFmtId="0" fontId="23" fillId="0" borderId="30" xfId="0" applyFont="1" applyFill="1" applyBorder="1" applyAlignment="1" applyProtection="1">
      <alignment horizontal="left" vertical="top" wrapText="1"/>
    </xf>
    <xf numFmtId="0" fontId="23" fillId="0" borderId="12" xfId="0" applyFont="1" applyFill="1" applyBorder="1" applyAlignment="1" applyProtection="1">
      <alignment horizontal="left" vertical="top" wrapText="1"/>
    </xf>
    <xf numFmtId="0" fontId="23" fillId="0" borderId="45" xfId="0" applyFont="1" applyFill="1" applyBorder="1" applyAlignment="1" applyProtection="1">
      <alignment horizontal="left" vertical="top" wrapText="1"/>
    </xf>
    <xf numFmtId="0" fontId="25" fillId="0" borderId="45" xfId="0" applyFont="1" applyBorder="1" applyAlignment="1" applyProtection="1">
      <alignment vertical="top" wrapText="1"/>
    </xf>
    <xf numFmtId="0" fontId="25" fillId="0" borderId="5" xfId="0" applyFont="1" applyBorder="1" applyAlignment="1" applyProtection="1">
      <alignment vertical="top" wrapText="1"/>
    </xf>
    <xf numFmtId="0" fontId="25" fillId="0" borderId="17" xfId="0" applyFont="1" applyBorder="1" applyAlignment="1">
      <alignment horizontal="left" wrapText="1"/>
    </xf>
    <xf numFmtId="0" fontId="25" fillId="0" borderId="18" xfId="0" applyFont="1" applyBorder="1" applyAlignment="1">
      <alignment horizontal="left" wrapText="1"/>
    </xf>
    <xf numFmtId="0" fontId="25" fillId="0" borderId="22" xfId="0" applyFont="1" applyBorder="1" applyAlignment="1">
      <alignment horizontal="left" wrapText="1"/>
    </xf>
    <xf numFmtId="0" fontId="25" fillId="0" borderId="11" xfId="0" applyFont="1" applyBorder="1" applyAlignment="1">
      <alignment horizontal="left" wrapText="1"/>
    </xf>
    <xf numFmtId="0" fontId="23" fillId="3" borderId="19"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5" fillId="0" borderId="17" xfId="0" quotePrefix="1" applyFont="1" applyBorder="1" applyAlignment="1">
      <alignment horizontal="left" wrapText="1"/>
    </xf>
    <xf numFmtId="0" fontId="25" fillId="0" borderId="22" xfId="0" applyFont="1" applyBorder="1" applyAlignment="1">
      <alignment horizontal="left" vertical="center" wrapText="1"/>
    </xf>
    <xf numFmtId="0" fontId="25" fillId="0" borderId="11" xfId="0" applyFont="1" applyBorder="1" applyAlignment="1">
      <alignment horizontal="left" vertical="center" wrapText="1"/>
    </xf>
    <xf numFmtId="0" fontId="40" fillId="0" borderId="22" xfId="0" applyFont="1" applyBorder="1" applyAlignment="1">
      <alignment horizontal="left" wrapText="1"/>
    </xf>
    <xf numFmtId="0" fontId="40" fillId="0" borderId="11" xfId="0" applyFont="1" applyBorder="1" applyAlignment="1">
      <alignment horizontal="left" wrapText="1"/>
    </xf>
    <xf numFmtId="0" fontId="39" fillId="3" borderId="33" xfId="0" quotePrefix="1" applyFont="1" applyFill="1" applyBorder="1" applyAlignment="1">
      <alignment horizontal="left" vertical="center" wrapText="1"/>
    </xf>
    <xf numFmtId="0" fontId="39" fillId="3" borderId="38" xfId="0" applyFont="1" applyFill="1" applyBorder="1" applyAlignment="1">
      <alignment horizontal="left" vertical="center" wrapText="1"/>
    </xf>
    <xf numFmtId="0" fontId="36" fillId="0" borderId="22" xfId="0" applyFont="1" applyBorder="1" applyAlignment="1">
      <alignment horizontal="left" vertical="center" wrapText="1"/>
    </xf>
    <xf numFmtId="0" fontId="36" fillId="0" borderId="11"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3" borderId="0" xfId="0" applyFont="1" applyFill="1" applyAlignment="1">
      <alignment horizontal="right" wrapText="1"/>
    </xf>
    <xf numFmtId="0" fontId="25" fillId="0" borderId="22" xfId="0" applyFont="1" applyBorder="1" applyAlignment="1">
      <alignment horizontal="left" vertical="top" wrapText="1"/>
    </xf>
    <xf numFmtId="0" fontId="25" fillId="0" borderId="11" xfId="0" applyFont="1" applyBorder="1" applyAlignment="1">
      <alignment horizontal="left" vertical="top" wrapText="1"/>
    </xf>
    <xf numFmtId="0" fontId="25" fillId="0" borderId="22" xfId="0" applyFont="1" applyBorder="1" applyAlignment="1">
      <alignment vertical="top" wrapText="1"/>
    </xf>
    <xf numFmtId="0" fontId="25" fillId="0" borderId="11" xfId="0" applyFont="1" applyBorder="1" applyAlignment="1">
      <alignment vertical="top" wrapText="1"/>
    </xf>
    <xf numFmtId="0" fontId="41" fillId="3" borderId="19" xfId="0" quotePrefix="1" applyFont="1" applyFill="1" applyBorder="1" applyAlignment="1">
      <alignment horizontal="left" vertical="center" wrapText="1"/>
    </xf>
    <xf numFmtId="0" fontId="41" fillId="3" borderId="21" xfId="0" applyFont="1" applyFill="1" applyBorder="1" applyAlignment="1">
      <alignment horizontal="left" vertical="center" wrapText="1"/>
    </xf>
    <xf numFmtId="0" fontId="25" fillId="0" borderId="22" xfId="0" applyFont="1" applyBorder="1" applyAlignment="1">
      <alignment vertical="center" wrapText="1"/>
    </xf>
    <xf numFmtId="0" fontId="0" fillId="0" borderId="11" xfId="0" applyBorder="1" applyAlignment="1">
      <alignment vertical="center" wrapText="1"/>
    </xf>
    <xf numFmtId="0" fontId="25" fillId="0" borderId="22" xfId="0" quotePrefix="1" applyFont="1" applyBorder="1" applyAlignment="1">
      <alignment horizontal="left" wrapText="1"/>
    </xf>
    <xf numFmtId="0" fontId="4" fillId="2" borderId="17" xfId="0" applyFont="1" applyFill="1" applyBorder="1" applyAlignment="1" applyProtection="1">
      <alignment horizontal="left" vertical="center"/>
    </xf>
    <xf numFmtId="0" fontId="4" fillId="2" borderId="15"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79" fillId="8" borderId="27" xfId="0" applyNumberFormat="1" applyFont="1" applyFill="1" applyBorder="1" applyAlignment="1" applyProtection="1">
      <alignment horizontal="left" vertical="center" wrapText="1"/>
    </xf>
    <xf numFmtId="0" fontId="79" fillId="8" borderId="43" xfId="0" applyNumberFormat="1" applyFont="1" applyFill="1" applyBorder="1" applyAlignment="1" applyProtection="1">
      <alignment horizontal="left" vertical="center" wrapText="1"/>
    </xf>
    <xf numFmtId="0" fontId="79" fillId="8" borderId="28" xfId="0" applyNumberFormat="1" applyFont="1" applyFill="1" applyBorder="1" applyAlignment="1" applyProtection="1">
      <alignment horizontal="left" vertical="center" wrapText="1"/>
    </xf>
    <xf numFmtId="0" fontId="4" fillId="8" borderId="17" xfId="0" applyFont="1" applyFill="1" applyBorder="1" applyAlignment="1" applyProtection="1">
      <alignment horizontal="left" vertical="center"/>
    </xf>
    <xf numFmtId="0" fontId="4" fillId="8" borderId="15" xfId="0" applyFont="1" applyFill="1" applyBorder="1" applyAlignment="1" applyProtection="1">
      <alignment horizontal="left" vertical="center"/>
    </xf>
    <xf numFmtId="0" fontId="4" fillId="8" borderId="18" xfId="0" applyFont="1" applyFill="1" applyBorder="1" applyAlignment="1" applyProtection="1">
      <alignment horizontal="left" vertical="center"/>
    </xf>
    <xf numFmtId="49" fontId="4" fillId="2" borderId="17" xfId="0" applyNumberFormat="1" applyFont="1" applyFill="1" applyBorder="1" applyAlignment="1" applyProtection="1">
      <alignment horizontal="left" vertical="center" wrapText="1"/>
    </xf>
    <xf numFmtId="49" fontId="4" fillId="2" borderId="15" xfId="0" applyNumberFormat="1" applyFont="1" applyFill="1" applyBorder="1" applyAlignment="1" applyProtection="1">
      <alignment horizontal="left" vertical="center" wrapText="1"/>
    </xf>
    <xf numFmtId="49" fontId="79" fillId="2" borderId="27" xfId="0" applyNumberFormat="1" applyFont="1" applyFill="1" applyBorder="1" applyAlignment="1" applyProtection="1">
      <alignment horizontal="left" vertical="center" wrapText="1"/>
    </xf>
    <xf numFmtId="49" fontId="79" fillId="2" borderId="43" xfId="0" applyNumberFormat="1" applyFont="1" applyFill="1" applyBorder="1" applyAlignment="1" applyProtection="1">
      <alignment horizontal="left" vertical="center" wrapText="1"/>
    </xf>
    <xf numFmtId="0" fontId="76" fillId="9" borderId="1" xfId="0" applyFont="1" applyFill="1" applyBorder="1" applyAlignment="1" applyProtection="1">
      <alignment horizontal="left"/>
    </xf>
    <xf numFmtId="0" fontId="76" fillId="9" borderId="0" xfId="0" applyFont="1" applyFill="1" applyAlignment="1" applyProtection="1">
      <alignment horizontal="left"/>
    </xf>
    <xf numFmtId="0" fontId="4" fillId="2" borderId="6" xfId="0" quotePrefix="1" applyFont="1" applyFill="1" applyBorder="1" applyAlignment="1" applyProtection="1">
      <alignment horizontal="left" vertical="center" wrapText="1"/>
    </xf>
    <xf numFmtId="0" fontId="0" fillId="0" borderId="20" xfId="0" applyBorder="1"/>
    <xf numFmtId="0" fontId="0" fillId="0" borderId="21" xfId="0" applyBorder="1"/>
    <xf numFmtId="49" fontId="72" fillId="0" borderId="5" xfId="0" applyNumberFormat="1" applyFont="1" applyFill="1" applyBorder="1" applyAlignment="1" applyProtection="1">
      <alignment horizontal="left" shrinkToFit="1"/>
      <protection locked="0"/>
    </xf>
    <xf numFmtId="0" fontId="72" fillId="7" borderId="5" xfId="0" applyNumberFormat="1" applyFont="1" applyFill="1" applyBorder="1" applyAlignment="1" applyProtection="1">
      <alignment horizontal="center"/>
      <protection locked="0"/>
    </xf>
    <xf numFmtId="0" fontId="2" fillId="2" borderId="29"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1" fontId="7" fillId="0" borderId="0" xfId="0" applyNumberFormat="1" applyFont="1" applyBorder="1" applyAlignment="1" applyProtection="1">
      <alignment horizontal="center"/>
    </xf>
    <xf numFmtId="4" fontId="72" fillId="0" borderId="5" xfId="0" applyNumberFormat="1" applyFont="1" applyFill="1" applyBorder="1" applyAlignment="1" applyProtection="1">
      <alignment horizontal="center"/>
      <protection locked="0"/>
    </xf>
    <xf numFmtId="4" fontId="72" fillId="2" borderId="5" xfId="0" applyNumberFormat="1" applyFont="1" applyFill="1" applyBorder="1" applyAlignment="1" applyProtection="1">
      <alignment horizontal="center"/>
    </xf>
    <xf numFmtId="4" fontId="72" fillId="2" borderId="52" xfId="0" applyNumberFormat="1" applyFont="1" applyFill="1" applyBorder="1" applyAlignment="1" applyProtection="1">
      <alignment horizontal="center"/>
    </xf>
    <xf numFmtId="0" fontId="4" fillId="2" borderId="17" xfId="0" quotePrefix="1" applyNumberFormat="1" applyFont="1" applyFill="1" applyBorder="1" applyAlignment="1" applyProtection="1">
      <alignment horizontal="left" vertical="center" wrapText="1"/>
    </xf>
    <xf numFmtId="0" fontId="4" fillId="2" borderId="15" xfId="0" applyNumberFormat="1" applyFont="1" applyFill="1" applyBorder="1" applyAlignment="1" applyProtection="1">
      <alignment horizontal="left" vertical="center" wrapText="1"/>
    </xf>
    <xf numFmtId="0" fontId="4" fillId="2" borderId="16" xfId="0" applyNumberFormat="1"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165" fontId="10" fillId="2" borderId="5" xfId="0" applyNumberFormat="1" applyFont="1" applyFill="1" applyBorder="1" applyAlignment="1" applyProtection="1">
      <alignment horizontal="center"/>
    </xf>
    <xf numFmtId="0" fontId="4" fillId="2" borderId="19"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4" fillId="2" borderId="21" xfId="0" applyFont="1" applyFill="1" applyBorder="1" applyAlignment="1" applyProtection="1">
      <alignment horizontal="left" vertical="center" wrapText="1"/>
    </xf>
    <xf numFmtId="0" fontId="71" fillId="8" borderId="19" xfId="0" applyFont="1" applyFill="1" applyBorder="1" applyAlignment="1" applyProtection="1">
      <alignment horizontal="center" vertical="center"/>
    </xf>
    <xf numFmtId="0" fontId="71" fillId="8" borderId="20" xfId="0" applyFont="1" applyFill="1" applyBorder="1" applyAlignment="1" applyProtection="1">
      <alignment horizontal="center" vertical="center"/>
    </xf>
    <xf numFmtId="0" fontId="71" fillId="8" borderId="21" xfId="0" applyFont="1" applyFill="1" applyBorder="1" applyAlignment="1" applyProtection="1">
      <alignment horizontal="center" vertical="center"/>
    </xf>
    <xf numFmtId="0" fontId="4" fillId="2" borderId="15" xfId="0" applyFont="1" applyFill="1" applyBorder="1" applyAlignment="1" applyProtection="1">
      <alignment horizontal="left"/>
    </xf>
    <xf numFmtId="0" fontId="4" fillId="2" borderId="18" xfId="0" applyFont="1" applyFill="1" applyBorder="1" applyAlignment="1" applyProtection="1">
      <alignment horizontal="left"/>
    </xf>
    <xf numFmtId="0" fontId="79" fillId="2" borderId="27" xfId="0" applyFont="1" applyFill="1" applyBorder="1" applyAlignment="1" applyProtection="1">
      <alignment horizontal="left" vertical="center" wrapText="1"/>
    </xf>
    <xf numFmtId="0" fontId="79" fillId="2" borderId="43" xfId="0" applyFont="1" applyFill="1" applyBorder="1" applyAlignment="1" applyProtection="1">
      <alignment horizontal="left" vertical="center" wrapText="1"/>
    </xf>
    <xf numFmtId="0" fontId="79" fillId="2" borderId="28" xfId="0" applyFont="1" applyFill="1" applyBorder="1" applyAlignment="1" applyProtection="1">
      <alignment horizontal="left" vertical="center" wrapText="1"/>
    </xf>
    <xf numFmtId="0" fontId="4" fillId="2" borderId="17" xfId="0" applyFont="1" applyFill="1" applyBorder="1" applyAlignment="1" applyProtection="1">
      <alignment horizontal="left"/>
    </xf>
    <xf numFmtId="0" fontId="4" fillId="2" borderId="19"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21" xfId="0" applyFont="1" applyFill="1" applyBorder="1" applyAlignment="1" applyProtection="1">
      <alignment horizontal="left" vertical="center"/>
    </xf>
    <xf numFmtId="0" fontId="72" fillId="0" borderId="59" xfId="0" applyFont="1" applyBorder="1" applyAlignment="1" applyProtection="1">
      <alignment horizontal="left" shrinkToFit="1"/>
      <protection locked="0"/>
    </xf>
    <xf numFmtId="0" fontId="72" fillId="0" borderId="43" xfId="0" applyFont="1" applyBorder="1" applyAlignment="1" applyProtection="1">
      <alignment horizontal="left" shrinkToFit="1"/>
      <protection locked="0"/>
    </xf>
    <xf numFmtId="0" fontId="72" fillId="0" borderId="42" xfId="0" applyFont="1" applyBorder="1" applyAlignment="1" applyProtection="1">
      <alignment horizontal="left" shrinkToFit="1"/>
      <protection locked="0"/>
    </xf>
    <xf numFmtId="14" fontId="71" fillId="8" borderId="19" xfId="0" applyNumberFormat="1" applyFont="1" applyFill="1" applyBorder="1" applyAlignment="1" applyProtection="1">
      <alignment horizontal="center" vertical="center"/>
    </xf>
    <xf numFmtId="14" fontId="71" fillId="8" borderId="20" xfId="0" applyNumberFormat="1" applyFont="1" applyFill="1" applyBorder="1" applyAlignment="1" applyProtection="1">
      <alignment horizontal="center" vertical="center"/>
    </xf>
    <xf numFmtId="14" fontId="71" fillId="8" borderId="21" xfId="0" applyNumberFormat="1" applyFont="1" applyFill="1" applyBorder="1" applyAlignment="1" applyProtection="1">
      <alignment horizontal="center" vertical="center"/>
    </xf>
    <xf numFmtId="0" fontId="0" fillId="2" borderId="1" xfId="0" applyFill="1" applyBorder="1" applyAlignment="1" applyProtection="1">
      <alignment horizontal="right" vertical="center"/>
    </xf>
    <xf numFmtId="0" fontId="0" fillId="2" borderId="40" xfId="0" applyFill="1" applyBorder="1" applyAlignment="1" applyProtection="1">
      <alignment horizontal="right" vertical="center"/>
    </xf>
    <xf numFmtId="0" fontId="4" fillId="2" borderId="17"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18" xfId="0" applyFont="1" applyFill="1" applyBorder="1" applyAlignment="1" applyProtection="1">
      <alignment horizontal="left" vertical="center" wrapText="1"/>
    </xf>
    <xf numFmtId="0" fontId="4" fillId="2" borderId="46" xfId="0" applyFont="1" applyFill="1" applyBorder="1" applyAlignment="1" applyProtection="1">
      <alignment horizontal="left" vertical="center" wrapText="1"/>
    </xf>
    <xf numFmtId="0" fontId="4" fillId="2" borderId="41" xfId="0" applyFont="1" applyFill="1" applyBorder="1" applyAlignment="1" applyProtection="1">
      <alignment horizontal="left" vertical="center" wrapText="1"/>
    </xf>
    <xf numFmtId="0" fontId="4" fillId="2" borderId="55" xfId="0" applyFont="1" applyFill="1" applyBorder="1" applyAlignment="1" applyProtection="1">
      <alignment horizontal="left" vertical="center" wrapText="1"/>
    </xf>
    <xf numFmtId="14" fontId="71" fillId="10" borderId="17" xfId="0" applyNumberFormat="1" applyFont="1" applyFill="1" applyBorder="1" applyAlignment="1" applyProtection="1">
      <alignment horizontal="center" vertical="center"/>
    </xf>
    <xf numFmtId="14" fontId="71" fillId="10" borderId="15" xfId="0" applyNumberFormat="1" applyFont="1" applyFill="1" applyBorder="1" applyAlignment="1" applyProtection="1">
      <alignment horizontal="center" vertical="center"/>
    </xf>
    <xf numFmtId="14" fontId="71" fillId="10" borderId="18" xfId="0" applyNumberFormat="1" applyFont="1" applyFill="1" applyBorder="1" applyAlignment="1" applyProtection="1">
      <alignment horizontal="center" vertical="center"/>
    </xf>
    <xf numFmtId="14" fontId="71" fillId="10" borderId="46" xfId="0" applyNumberFormat="1" applyFont="1" applyFill="1" applyBorder="1" applyAlignment="1" applyProtection="1">
      <alignment horizontal="center" vertical="center"/>
    </xf>
    <xf numFmtId="14" fontId="71" fillId="10" borderId="41" xfId="0" applyNumberFormat="1" applyFont="1" applyFill="1" applyBorder="1" applyAlignment="1" applyProtection="1">
      <alignment horizontal="center" vertical="center"/>
    </xf>
    <xf numFmtId="14" fontId="71" fillId="10" borderId="55" xfId="0" applyNumberFormat="1" applyFont="1" applyFill="1" applyBorder="1" applyAlignment="1" applyProtection="1">
      <alignment horizontal="center" vertical="center"/>
    </xf>
    <xf numFmtId="0" fontId="0" fillId="2" borderId="23" xfId="0" applyFill="1" applyBorder="1" applyAlignment="1" applyProtection="1">
      <alignment horizontal="right" vertical="center"/>
    </xf>
    <xf numFmtId="0" fontId="4" fillId="2" borderId="27"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28" xfId="0" applyFont="1" applyFill="1" applyBorder="1" applyAlignment="1" applyProtection="1">
      <alignment horizontal="left" vertical="center" wrapText="1"/>
    </xf>
    <xf numFmtId="14" fontId="71" fillId="10" borderId="27" xfId="0" applyNumberFormat="1" applyFont="1" applyFill="1" applyBorder="1" applyAlignment="1" applyProtection="1">
      <alignment horizontal="center" vertical="center"/>
    </xf>
    <xf numFmtId="14" fontId="71" fillId="10" borderId="43" xfId="0" applyNumberFormat="1" applyFont="1" applyFill="1" applyBorder="1" applyAlignment="1" applyProtection="1">
      <alignment horizontal="center" vertical="center"/>
    </xf>
    <xf numFmtId="14" fontId="71" fillId="10" borderId="28" xfId="0" applyNumberFormat="1" applyFont="1" applyFill="1" applyBorder="1" applyAlignment="1" applyProtection="1">
      <alignment horizontal="center" vertical="center"/>
    </xf>
    <xf numFmtId="0" fontId="4" fillId="2" borderId="17" xfId="0" quotePrefix="1" applyFont="1" applyFill="1" applyBorder="1" applyAlignment="1" applyProtection="1">
      <alignment horizontal="left" wrapText="1"/>
    </xf>
    <xf numFmtId="0" fontId="4" fillId="2" borderId="15" xfId="0" applyFont="1" applyFill="1" applyBorder="1" applyAlignment="1" applyProtection="1">
      <alignment horizontal="left" wrapText="1"/>
    </xf>
    <xf numFmtId="0" fontId="4" fillId="2" borderId="18" xfId="0" applyFont="1" applyFill="1" applyBorder="1" applyAlignment="1" applyProtection="1">
      <alignment horizontal="left" wrapText="1"/>
    </xf>
    <xf numFmtId="0" fontId="4" fillId="0" borderId="5" xfId="0" applyFont="1" applyFill="1" applyBorder="1" applyAlignment="1" applyProtection="1">
      <alignment horizontal="left"/>
    </xf>
    <xf numFmtId="0" fontId="4" fillId="0" borderId="52" xfId="0" applyFont="1" applyFill="1" applyBorder="1" applyAlignment="1" applyProtection="1">
      <alignment horizontal="left"/>
    </xf>
    <xf numFmtId="0" fontId="4" fillId="0" borderId="34" xfId="0" applyFont="1" applyFill="1" applyBorder="1" applyAlignment="1" applyProtection="1">
      <alignment horizontal="left"/>
    </xf>
    <xf numFmtId="0" fontId="4" fillId="0" borderId="53" xfId="0" applyFont="1" applyFill="1" applyBorder="1" applyAlignment="1" applyProtection="1">
      <alignment horizontal="left"/>
    </xf>
    <xf numFmtId="0" fontId="4" fillId="2" borderId="16" xfId="0" applyFont="1" applyFill="1" applyBorder="1" applyAlignment="1" applyProtection="1">
      <alignment horizontal="left" vertical="center" wrapText="1"/>
    </xf>
    <xf numFmtId="0" fontId="4" fillId="2" borderId="42" xfId="0" applyFont="1" applyFill="1" applyBorder="1" applyAlignment="1" applyProtection="1">
      <alignment horizontal="left" vertical="center" wrapText="1"/>
    </xf>
    <xf numFmtId="14" fontId="71" fillId="0" borderId="5"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32" xfId="0" applyFont="1" applyFill="1" applyBorder="1" applyAlignment="1" applyProtection="1">
      <alignment horizontal="left" vertical="center" wrapText="1"/>
    </xf>
    <xf numFmtId="0" fontId="4" fillId="2" borderId="19" xfId="0" quotePrefix="1" applyFont="1" applyFill="1" applyBorder="1" applyAlignment="1" applyProtection="1">
      <alignment horizontal="left" vertical="center" wrapText="1"/>
    </xf>
    <xf numFmtId="0" fontId="4" fillId="2" borderId="20" xfId="0" quotePrefix="1" applyFont="1" applyFill="1" applyBorder="1" applyAlignment="1" applyProtection="1">
      <alignment horizontal="left" vertical="center" wrapText="1"/>
    </xf>
    <xf numFmtId="0" fontId="4" fillId="2" borderId="32" xfId="0" quotePrefix="1" applyFont="1" applyFill="1" applyBorder="1" applyAlignment="1" applyProtection="1">
      <alignment horizontal="left" vertical="center" wrapText="1"/>
    </xf>
    <xf numFmtId="166" fontId="71" fillId="0" borderId="21" xfId="0" applyNumberFormat="1" applyFont="1" applyFill="1" applyBorder="1" applyAlignment="1" applyProtection="1">
      <alignment horizontal="right" wrapText="1"/>
      <protection locked="0"/>
    </xf>
    <xf numFmtId="166" fontId="71" fillId="0" borderId="5" xfId="0" applyNumberFormat="1" applyFont="1" applyFill="1" applyBorder="1" applyAlignment="1" applyProtection="1">
      <alignment horizontal="right" wrapText="1"/>
      <protection locked="0"/>
    </xf>
    <xf numFmtId="166" fontId="71" fillId="0" borderId="52" xfId="0" applyNumberFormat="1" applyFont="1" applyFill="1" applyBorder="1" applyAlignment="1" applyProtection="1">
      <alignment horizontal="right" wrapText="1"/>
      <protection locked="0"/>
    </xf>
    <xf numFmtId="4" fontId="71" fillId="2" borderId="21" xfId="0" applyNumberFormat="1" applyFont="1" applyFill="1" applyBorder="1" applyAlignment="1" applyProtection="1">
      <alignment horizontal="right"/>
    </xf>
    <xf numFmtId="4" fontId="71" fillId="2" borderId="5" xfId="0" applyNumberFormat="1" applyFont="1" applyFill="1" applyBorder="1" applyAlignment="1" applyProtection="1">
      <alignment horizontal="right"/>
    </xf>
    <xf numFmtId="4" fontId="71" fillId="2" borderId="52" xfId="0" applyNumberFormat="1" applyFont="1" applyFill="1" applyBorder="1" applyAlignment="1" applyProtection="1">
      <alignment horizontal="right"/>
    </xf>
    <xf numFmtId="4" fontId="72" fillId="2" borderId="27" xfId="0" applyNumberFormat="1" applyFont="1" applyFill="1" applyBorder="1" applyAlignment="1" applyProtection="1">
      <alignment horizontal="right"/>
    </xf>
    <xf numFmtId="4" fontId="72" fillId="2" borderId="43" xfId="0" applyNumberFormat="1" applyFont="1" applyFill="1" applyBorder="1" applyAlignment="1" applyProtection="1">
      <alignment horizontal="right"/>
    </xf>
    <xf numFmtId="4" fontId="72" fillId="2" borderId="28" xfId="0" applyNumberFormat="1" applyFont="1" applyFill="1" applyBorder="1" applyAlignment="1" applyProtection="1">
      <alignment horizontal="right"/>
    </xf>
    <xf numFmtId="4" fontId="72" fillId="0" borderId="27" xfId="0" applyNumberFormat="1" applyFont="1" applyFill="1" applyBorder="1" applyAlignment="1" applyProtection="1">
      <alignment horizontal="center"/>
      <protection locked="0"/>
    </xf>
    <xf numFmtId="4" fontId="72" fillId="0" borderId="43" xfId="0" applyNumberFormat="1" applyFont="1" applyFill="1" applyBorder="1" applyAlignment="1" applyProtection="1">
      <alignment horizontal="center"/>
      <protection locked="0"/>
    </xf>
    <xf numFmtId="4" fontId="72" fillId="0" borderId="28" xfId="0" applyNumberFormat="1" applyFont="1" applyFill="1" applyBorder="1" applyAlignment="1" applyProtection="1">
      <alignment horizontal="center"/>
      <protection locked="0"/>
    </xf>
    <xf numFmtId="0" fontId="4" fillId="2" borderId="19" xfId="0" applyFont="1" applyFill="1" applyBorder="1" applyAlignment="1" applyProtection="1">
      <alignment horizontal="left" wrapText="1"/>
    </xf>
    <xf numFmtId="0" fontId="4" fillId="2" borderId="20" xfId="0" applyFont="1" applyFill="1" applyBorder="1" applyAlignment="1" applyProtection="1">
      <alignment horizontal="left" wrapText="1"/>
    </xf>
    <xf numFmtId="0" fontId="4" fillId="2" borderId="21" xfId="0" applyFont="1" applyFill="1" applyBorder="1" applyAlignment="1" applyProtection="1">
      <alignment horizontal="left" wrapText="1"/>
    </xf>
    <xf numFmtId="4" fontId="72" fillId="0" borderId="43" xfId="0" applyNumberFormat="1" applyFont="1" applyBorder="1" applyAlignment="1" applyProtection="1">
      <alignment horizontal="right"/>
      <protection locked="0"/>
    </xf>
    <xf numFmtId="4" fontId="72" fillId="0" borderId="42" xfId="0" applyNumberFormat="1" applyFont="1" applyBorder="1" applyAlignment="1" applyProtection="1">
      <alignment horizontal="right"/>
      <protection locked="0"/>
    </xf>
    <xf numFmtId="0" fontId="4" fillId="2" borderId="19" xfId="0" applyFont="1" applyFill="1" applyBorder="1" applyAlignment="1" applyProtection="1">
      <alignment horizontal="right" vertical="center"/>
    </xf>
    <xf numFmtId="0" fontId="4" fillId="2" borderId="20" xfId="0" applyFont="1" applyFill="1" applyBorder="1" applyAlignment="1" applyProtection="1">
      <alignment horizontal="right" vertical="center"/>
    </xf>
    <xf numFmtId="0" fontId="4" fillId="2" borderId="21" xfId="0" applyFont="1" applyFill="1" applyBorder="1" applyAlignment="1" applyProtection="1">
      <alignment horizontal="right" vertical="center"/>
    </xf>
    <xf numFmtId="0" fontId="82" fillId="0" borderId="19" xfId="0" applyFont="1" applyFill="1" applyBorder="1" applyAlignment="1" applyProtection="1">
      <alignment horizontal="center" vertical="center"/>
      <protection locked="0"/>
    </xf>
    <xf numFmtId="0" fontId="82" fillId="0" borderId="21" xfId="0" applyFont="1" applyFill="1" applyBorder="1" applyAlignment="1" applyProtection="1">
      <alignment horizontal="center" vertical="center"/>
      <protection locked="0"/>
    </xf>
    <xf numFmtId="4" fontId="71" fillId="2" borderId="19" xfId="0" applyNumberFormat="1" applyFont="1" applyFill="1" applyBorder="1" applyAlignment="1" applyProtection="1">
      <alignment horizontal="right"/>
    </xf>
    <xf numFmtId="4" fontId="71" fillId="2" borderId="20" xfId="0" applyNumberFormat="1" applyFont="1" applyFill="1" applyBorder="1" applyAlignment="1" applyProtection="1">
      <alignment horizontal="right"/>
    </xf>
    <xf numFmtId="4" fontId="71" fillId="2" borderId="32" xfId="0" applyNumberFormat="1" applyFont="1" applyFill="1" applyBorder="1" applyAlignment="1" applyProtection="1">
      <alignment horizontal="right"/>
    </xf>
    <xf numFmtId="0" fontId="4" fillId="2" borderId="5" xfId="0" applyFont="1" applyFill="1" applyBorder="1" applyAlignment="1" applyProtection="1">
      <alignment horizontal="left" vertical="center" wrapText="1"/>
    </xf>
    <xf numFmtId="0" fontId="72" fillId="0" borderId="4" xfId="0" applyFont="1" applyBorder="1" applyAlignment="1" applyProtection="1">
      <alignment horizontal="left"/>
      <protection locked="0"/>
    </xf>
    <xf numFmtId="0" fontId="72" fillId="0" borderId="5" xfId="0" applyFont="1" applyBorder="1" applyAlignment="1" applyProtection="1">
      <alignment horizontal="left"/>
      <protection locked="0"/>
    </xf>
    <xf numFmtId="0" fontId="72" fillId="0" borderId="6" xfId="0" applyFont="1" applyFill="1" applyBorder="1" applyAlignment="1" applyProtection="1">
      <alignment horizontal="left" shrinkToFit="1"/>
      <protection locked="0"/>
    </xf>
    <xf numFmtId="0" fontId="72" fillId="0" borderId="20" xfId="0" applyFont="1" applyFill="1" applyBorder="1" applyAlignment="1" applyProtection="1">
      <alignment horizontal="left" shrinkToFit="1"/>
      <protection locked="0"/>
    </xf>
    <xf numFmtId="0" fontId="72" fillId="0" borderId="21" xfId="0" applyFont="1" applyFill="1" applyBorder="1" applyAlignment="1" applyProtection="1">
      <alignment horizontal="left" shrinkToFit="1"/>
      <protection locked="0"/>
    </xf>
    <xf numFmtId="0" fontId="5" fillId="2" borderId="15" xfId="0" applyFont="1" applyFill="1" applyBorder="1" applyAlignment="1" applyProtection="1">
      <alignment horizontal="left"/>
    </xf>
    <xf numFmtId="0" fontId="5" fillId="2" borderId="16" xfId="0" applyFont="1" applyFill="1" applyBorder="1" applyAlignment="1" applyProtection="1">
      <alignment horizontal="left"/>
    </xf>
    <xf numFmtId="2" fontId="72" fillId="0" borderId="30" xfId="0" applyNumberFormat="1" applyFont="1" applyFill="1" applyBorder="1" applyAlignment="1" applyProtection="1">
      <alignment horizontal="right"/>
      <protection locked="0"/>
    </xf>
    <xf numFmtId="2" fontId="72" fillId="0" borderId="56" xfId="0" applyNumberFormat="1" applyFont="1" applyFill="1" applyBorder="1" applyAlignment="1" applyProtection="1">
      <alignment horizontal="right"/>
      <protection locked="0"/>
    </xf>
    <xf numFmtId="0" fontId="4" fillId="2" borderId="14" xfId="0" applyFont="1" applyFill="1" applyBorder="1" applyAlignment="1" applyProtection="1">
      <alignment horizontal="left" vertical="center" wrapText="1"/>
    </xf>
    <xf numFmtId="0" fontId="4" fillId="2" borderId="59" xfId="0" applyFont="1" applyFill="1" applyBorder="1" applyAlignment="1" applyProtection="1">
      <alignment horizontal="left" vertical="center" wrapText="1"/>
    </xf>
    <xf numFmtId="49" fontId="72" fillId="0" borderId="19" xfId="0" applyNumberFormat="1" applyFont="1" applyBorder="1" applyAlignment="1" applyProtection="1">
      <alignment horizontal="left" shrinkToFit="1"/>
      <protection locked="0"/>
    </xf>
    <xf numFmtId="49" fontId="72" fillId="0" borderId="20" xfId="0" applyNumberFormat="1" applyFont="1" applyBorder="1" applyAlignment="1" applyProtection="1">
      <alignment horizontal="left" shrinkToFit="1"/>
      <protection locked="0"/>
    </xf>
    <xf numFmtId="49" fontId="72" fillId="0" borderId="32" xfId="0" applyNumberFormat="1" applyFont="1" applyBorder="1" applyAlignment="1" applyProtection="1">
      <alignment horizontal="left" shrinkToFit="1"/>
      <protection locked="0"/>
    </xf>
    <xf numFmtId="0" fontId="4" fillId="2" borderId="14" xfId="0" applyFont="1" applyFill="1" applyBorder="1" applyAlignment="1" applyProtection="1">
      <alignment horizontal="left"/>
    </xf>
    <xf numFmtId="0" fontId="4" fillId="2" borderId="4" xfId="0" applyFont="1" applyFill="1" applyBorder="1" applyAlignment="1" applyProtection="1">
      <alignment horizontal="left" vertical="center" wrapText="1"/>
    </xf>
    <xf numFmtId="0" fontId="4" fillId="2" borderId="3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52" xfId="0" applyFont="1" applyFill="1" applyBorder="1" applyAlignment="1" applyProtection="1">
      <alignment horizontal="left" vertical="center" wrapText="1"/>
    </xf>
    <xf numFmtId="2" fontId="72" fillId="0" borderId="5" xfId="0" applyNumberFormat="1" applyFont="1" applyFill="1" applyBorder="1" applyAlignment="1" applyProtection="1">
      <alignment horizontal="right"/>
      <protection locked="0"/>
    </xf>
    <xf numFmtId="2" fontId="72" fillId="0" borderId="52" xfId="0" applyNumberFormat="1" applyFont="1" applyFill="1" applyBorder="1" applyAlignment="1" applyProtection="1">
      <alignment horizontal="right"/>
      <protection locked="0"/>
    </xf>
    <xf numFmtId="0" fontId="4" fillId="2" borderId="20" xfId="0" applyFont="1" applyFill="1" applyBorder="1" applyAlignment="1" applyProtection="1">
      <alignment horizontal="center" wrapText="1"/>
    </xf>
    <xf numFmtId="0" fontId="4" fillId="2" borderId="32" xfId="0" applyFont="1" applyFill="1" applyBorder="1" applyAlignment="1" applyProtection="1">
      <alignment horizontal="center" wrapText="1"/>
    </xf>
    <xf numFmtId="49" fontId="72" fillId="0" borderId="19" xfId="0" applyNumberFormat="1" applyFont="1" applyFill="1" applyBorder="1" applyAlignment="1" applyProtection="1">
      <alignment shrinkToFit="1"/>
      <protection locked="0"/>
    </xf>
    <xf numFmtId="49" fontId="72" fillId="0" borderId="20" xfId="0" applyNumberFormat="1" applyFont="1" applyFill="1" applyBorder="1" applyAlignment="1" applyProtection="1">
      <alignment shrinkToFit="1"/>
      <protection locked="0"/>
    </xf>
    <xf numFmtId="49" fontId="72" fillId="0" borderId="21" xfId="0" applyNumberFormat="1" applyFont="1" applyFill="1" applyBorder="1" applyAlignment="1" applyProtection="1">
      <alignment shrinkToFit="1"/>
      <protection locked="0"/>
    </xf>
    <xf numFmtId="49" fontId="72" fillId="0" borderId="17" xfId="0" applyNumberFormat="1" applyFont="1" applyFill="1" applyBorder="1" applyAlignment="1" applyProtection="1">
      <alignment shrinkToFit="1"/>
      <protection locked="0"/>
    </xf>
    <xf numFmtId="49" fontId="72" fillId="0" borderId="15" xfId="0" applyNumberFormat="1" applyFont="1" applyFill="1" applyBorder="1" applyAlignment="1" applyProtection="1">
      <alignment shrinkToFit="1"/>
      <protection locked="0"/>
    </xf>
    <xf numFmtId="49" fontId="72" fillId="0" borderId="18" xfId="0" applyNumberFormat="1" applyFont="1" applyFill="1" applyBorder="1" applyAlignment="1" applyProtection="1">
      <alignment shrinkToFit="1"/>
      <protection locked="0"/>
    </xf>
    <xf numFmtId="0" fontId="4" fillId="2" borderId="6" xfId="0" applyFont="1" applyFill="1" applyBorder="1" applyAlignment="1" applyProtection="1">
      <alignment horizontal="left" vertical="center"/>
    </xf>
    <xf numFmtId="14" fontId="72" fillId="0" borderId="59" xfId="0" applyNumberFormat="1" applyFont="1" applyBorder="1" applyAlignment="1" applyProtection="1">
      <alignment shrinkToFit="1"/>
      <protection locked="0"/>
    </xf>
    <xf numFmtId="0" fontId="72" fillId="0" borderId="43" xfId="0" applyFont="1" applyBorder="1" applyAlignment="1" applyProtection="1">
      <alignment shrinkToFit="1"/>
      <protection locked="0"/>
    </xf>
    <xf numFmtId="0" fontId="72" fillId="0" borderId="28" xfId="0" applyFont="1" applyBorder="1" applyAlignment="1" applyProtection="1">
      <alignment shrinkToFit="1"/>
      <protection locked="0"/>
    </xf>
    <xf numFmtId="0" fontId="72" fillId="0" borderId="22" xfId="0" applyFont="1" applyBorder="1" applyAlignment="1" applyProtection="1">
      <protection locked="0"/>
    </xf>
    <xf numFmtId="0" fontId="72" fillId="0" borderId="0" xfId="0" applyFont="1" applyBorder="1" applyAlignment="1" applyProtection="1">
      <protection locked="0"/>
    </xf>
    <xf numFmtId="0" fontId="72" fillId="0" borderId="43" xfId="0" applyFont="1" applyBorder="1" applyAlignment="1" applyProtection="1">
      <protection locked="0"/>
    </xf>
    <xf numFmtId="0" fontId="72" fillId="0" borderId="42" xfId="0" applyFont="1" applyBorder="1" applyAlignment="1" applyProtection="1">
      <protection locked="0"/>
    </xf>
    <xf numFmtId="0" fontId="0" fillId="2" borderId="4" xfId="0" applyFill="1" applyBorder="1" applyAlignment="1" applyProtection="1">
      <alignment horizontal="left" wrapText="1"/>
    </xf>
    <xf numFmtId="0" fontId="0" fillId="2" borderId="6" xfId="0" applyFill="1" applyBorder="1" applyAlignment="1" applyProtection="1">
      <alignment horizontal="left" wrapText="1"/>
    </xf>
    <xf numFmtId="0" fontId="5" fillId="2" borderId="19" xfId="0" applyFont="1" applyFill="1" applyBorder="1" applyAlignment="1" applyProtection="1">
      <alignment horizontal="left" vertical="top" wrapText="1"/>
    </xf>
    <xf numFmtId="0" fontId="4" fillId="2" borderId="19" xfId="0" quotePrefix="1" applyFont="1" applyFill="1" applyBorder="1" applyAlignment="1" applyProtection="1">
      <alignment horizontal="left"/>
    </xf>
    <xf numFmtId="0" fontId="4" fillId="2" borderId="20" xfId="0" applyFont="1" applyFill="1" applyBorder="1" applyAlignment="1" applyProtection="1">
      <alignment horizontal="left"/>
    </xf>
    <xf numFmtId="0" fontId="4" fillId="2" borderId="21" xfId="0" applyFont="1" applyFill="1" applyBorder="1" applyAlignment="1" applyProtection="1">
      <alignment horizontal="left"/>
    </xf>
    <xf numFmtId="0" fontId="4" fillId="2" borderId="5" xfId="0" applyFont="1" applyFill="1" applyBorder="1" applyAlignment="1" applyProtection="1">
      <alignment horizontal="left"/>
    </xf>
    <xf numFmtId="0" fontId="4" fillId="2" borderId="52" xfId="0" applyFont="1" applyFill="1" applyBorder="1" applyAlignment="1" applyProtection="1">
      <alignment horizontal="left"/>
    </xf>
    <xf numFmtId="0" fontId="4" fillId="2" borderId="5" xfId="0" quotePrefix="1" applyFont="1" applyFill="1" applyBorder="1" applyAlignment="1" applyProtection="1">
      <alignment horizontal="left"/>
    </xf>
    <xf numFmtId="49" fontId="72" fillId="0" borderId="59" xfId="0" applyNumberFormat="1" applyFont="1" applyBorder="1" applyAlignment="1" applyProtection="1">
      <alignment horizontal="left" vertical="center"/>
      <protection locked="0"/>
    </xf>
    <xf numFmtId="49" fontId="72" fillId="0" borderId="43" xfId="0" applyNumberFormat="1" applyFont="1" applyBorder="1" applyAlignment="1" applyProtection="1">
      <alignment horizontal="left" vertical="center"/>
      <protection locked="0"/>
    </xf>
    <xf numFmtId="49" fontId="72" fillId="0" borderId="42" xfId="0" applyNumberFormat="1" applyFont="1" applyBorder="1" applyAlignment="1" applyProtection="1">
      <alignment horizontal="left" vertical="center"/>
      <protection locked="0"/>
    </xf>
    <xf numFmtId="0" fontId="4" fillId="2" borderId="14" xfId="0" quotePrefix="1" applyNumberFormat="1" applyFont="1" applyFill="1" applyBorder="1" applyAlignment="1" applyProtection="1">
      <alignment horizontal="left" vertical="center" wrapText="1"/>
    </xf>
    <xf numFmtId="0" fontId="4" fillId="2" borderId="18" xfId="0" applyNumberFormat="1" applyFont="1" applyFill="1" applyBorder="1" applyAlignment="1" applyProtection="1">
      <alignment horizontal="left" vertical="center" wrapText="1"/>
    </xf>
    <xf numFmtId="0" fontId="5" fillId="2" borderId="4" xfId="0" quotePrefix="1" applyFont="1" applyFill="1" applyBorder="1" applyAlignment="1" applyProtection="1">
      <alignment horizontal="left" vertical="center" wrapText="1"/>
    </xf>
    <xf numFmtId="0" fontId="72" fillId="0" borderId="59" xfId="0" applyFont="1" applyBorder="1" applyAlignment="1" applyProtection="1">
      <alignment horizontal="left" vertical="center" shrinkToFit="1"/>
      <protection locked="0"/>
    </xf>
    <xf numFmtId="0" fontId="72" fillId="0" borderId="43" xfId="0" applyFont="1" applyBorder="1" applyAlignment="1" applyProtection="1">
      <alignment horizontal="left" vertical="center" shrinkToFit="1"/>
      <protection locked="0"/>
    </xf>
    <xf numFmtId="0" fontId="72" fillId="0" borderId="42" xfId="0" applyFont="1" applyBorder="1" applyAlignment="1" applyProtection="1">
      <alignment horizontal="left" vertical="center" shrinkToFit="1"/>
      <protection locked="0"/>
    </xf>
    <xf numFmtId="49" fontId="72" fillId="0" borderId="59" xfId="0" applyNumberFormat="1" applyFont="1" applyFill="1" applyBorder="1" applyAlignment="1" applyProtection="1">
      <alignment horizontal="left" vertical="center" wrapText="1"/>
    </xf>
    <xf numFmtId="49" fontId="72" fillId="0" borderId="43" xfId="0" applyNumberFormat="1" applyFont="1" applyFill="1" applyBorder="1" applyAlignment="1" applyProtection="1">
      <alignment horizontal="left" vertical="center" wrapText="1"/>
    </xf>
    <xf numFmtId="49" fontId="72" fillId="0" borderId="28" xfId="0" applyNumberFormat="1" applyFont="1" applyFill="1" applyBorder="1" applyAlignment="1" applyProtection="1">
      <alignment horizontal="left" vertical="center" wrapText="1"/>
    </xf>
    <xf numFmtId="49" fontId="72" fillId="0" borderId="27" xfId="0" applyNumberFormat="1" applyFont="1" applyFill="1" applyBorder="1" applyAlignment="1" applyProtection="1">
      <alignment horizontal="left" vertical="center" wrapText="1"/>
    </xf>
    <xf numFmtId="49" fontId="72" fillId="0" borderId="59" xfId="0" applyNumberFormat="1" applyFont="1" applyBorder="1" applyAlignment="1" applyProtection="1">
      <alignment horizontal="left" vertical="top" wrapText="1"/>
      <protection locked="0"/>
    </xf>
    <xf numFmtId="49" fontId="72" fillId="0" borderId="43" xfId="0" applyNumberFormat="1" applyFont="1" applyBorder="1" applyAlignment="1" applyProtection="1">
      <alignment horizontal="left" vertical="top" wrapText="1"/>
      <protection locked="0"/>
    </xf>
    <xf numFmtId="49" fontId="72" fillId="0" borderId="42" xfId="0" applyNumberFormat="1" applyFont="1" applyBorder="1" applyAlignment="1" applyProtection="1">
      <alignment horizontal="left" vertical="top" wrapText="1"/>
      <protection locked="0"/>
    </xf>
    <xf numFmtId="49" fontId="72" fillId="0" borderId="42" xfId="0" applyNumberFormat="1" applyFont="1" applyFill="1" applyBorder="1" applyAlignment="1" applyProtection="1">
      <alignment horizontal="left" vertical="center" wrapText="1"/>
    </xf>
    <xf numFmtId="0" fontId="72" fillId="0" borderId="59" xfId="0" quotePrefix="1" applyFont="1" applyBorder="1" applyAlignment="1" applyProtection="1">
      <alignment horizontal="left" vertical="center"/>
      <protection locked="0"/>
    </xf>
    <xf numFmtId="0" fontId="72" fillId="0" borderId="43" xfId="0" applyFont="1" applyBorder="1" applyAlignment="1" applyProtection="1">
      <alignment horizontal="left" vertical="center"/>
      <protection locked="0"/>
    </xf>
    <xf numFmtId="0" fontId="72" fillId="0" borderId="28" xfId="0" applyFont="1" applyBorder="1" applyAlignment="1" applyProtection="1">
      <alignment horizontal="left" vertical="center"/>
      <protection locked="0"/>
    </xf>
    <xf numFmtId="0" fontId="72" fillId="0" borderId="27" xfId="0" applyFont="1" applyFill="1" applyBorder="1" applyAlignment="1" applyProtection="1">
      <alignment horizontal="left" vertical="center"/>
    </xf>
    <xf numFmtId="0" fontId="72" fillId="0" borderId="43" xfId="0" applyFont="1" applyFill="1" applyBorder="1" applyAlignment="1" applyProtection="1">
      <alignment horizontal="left" vertical="center"/>
    </xf>
    <xf numFmtId="0" fontId="72" fillId="0" borderId="42" xfId="0" applyFont="1" applyFill="1" applyBorder="1" applyAlignment="1" applyProtection="1">
      <alignment horizontal="left" vertical="center"/>
    </xf>
    <xf numFmtId="14" fontId="72" fillId="0" borderId="30" xfId="0" applyNumberFormat="1" applyFont="1" applyBorder="1" applyAlignment="1" applyProtection="1">
      <alignment horizontal="left" vertical="center" wrapText="1"/>
      <protection locked="0"/>
    </xf>
    <xf numFmtId="0" fontId="72" fillId="0" borderId="30" xfId="0" applyFont="1" applyBorder="1" applyAlignment="1" applyProtection="1">
      <alignment horizontal="left" vertical="center" wrapText="1"/>
      <protection locked="0"/>
    </xf>
    <xf numFmtId="0" fontId="4" fillId="2" borderId="16" xfId="0" applyFont="1" applyFill="1" applyBorder="1" applyAlignment="1" applyProtection="1">
      <alignment horizontal="left"/>
    </xf>
    <xf numFmtId="14" fontId="72" fillId="2" borderId="30" xfId="0" applyNumberFormat="1" applyFont="1" applyFill="1" applyBorder="1" applyAlignment="1" applyProtection="1">
      <alignment horizontal="left" vertical="center" wrapText="1"/>
    </xf>
    <xf numFmtId="0" fontId="72" fillId="2" borderId="30" xfId="0" applyFont="1" applyFill="1" applyBorder="1" applyAlignment="1" applyProtection="1">
      <alignment horizontal="left" vertical="center" wrapText="1"/>
    </xf>
    <xf numFmtId="164" fontId="72" fillId="0" borderId="30" xfId="0" applyNumberFormat="1" applyFont="1" applyBorder="1" applyAlignment="1" applyProtection="1">
      <alignment horizontal="left" vertical="center" wrapText="1"/>
      <protection locked="0"/>
    </xf>
    <xf numFmtId="164" fontId="72" fillId="0" borderId="56" xfId="0" applyNumberFormat="1" applyFont="1" applyBorder="1" applyAlignment="1" applyProtection="1">
      <alignment horizontal="left" vertical="center" wrapText="1"/>
      <protection locked="0"/>
    </xf>
    <xf numFmtId="14" fontId="72" fillId="2" borderId="1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8" xfId="0" applyFont="1" applyFill="1" applyBorder="1" applyAlignment="1" applyProtection="1">
      <alignment horizontal="left" vertical="center" wrapText="1"/>
    </xf>
    <xf numFmtId="0" fontId="83" fillId="0" borderId="60" xfId="0" quotePrefix="1" applyFont="1" applyFill="1" applyBorder="1" applyAlignment="1" applyProtection="1">
      <alignment horizontal="left" vertical="center"/>
      <protection locked="0"/>
    </xf>
    <xf numFmtId="0" fontId="83" fillId="0" borderId="8" xfId="0" applyFont="1" applyFill="1" applyBorder="1" applyAlignment="1" applyProtection="1">
      <alignment horizontal="left" vertical="center"/>
      <protection locked="0"/>
    </xf>
    <xf numFmtId="0" fontId="83" fillId="0" borderId="61" xfId="0" applyFont="1" applyFill="1" applyBorder="1" applyAlignment="1" applyProtection="1">
      <alignment horizontal="left" vertical="center"/>
      <protection locked="0"/>
    </xf>
    <xf numFmtId="0" fontId="79" fillId="2" borderId="59" xfId="0" applyNumberFormat="1" applyFont="1" applyFill="1" applyBorder="1" applyAlignment="1" applyProtection="1">
      <alignment horizontal="left" vertical="center" wrapText="1"/>
    </xf>
    <xf numFmtId="0" fontId="79" fillId="2" borderId="43" xfId="0" applyNumberFormat="1" applyFont="1" applyFill="1" applyBorder="1" applyAlignment="1" applyProtection="1">
      <alignment horizontal="left" vertical="center" wrapText="1"/>
    </xf>
    <xf numFmtId="0" fontId="79" fillId="2" borderId="27" xfId="0" applyNumberFormat="1" applyFont="1" applyFill="1" applyBorder="1" applyAlignment="1" applyProtection="1">
      <alignment horizontal="left" vertical="center" wrapText="1"/>
    </xf>
    <xf numFmtId="0" fontId="4" fillId="2" borderId="17" xfId="0" applyNumberFormat="1" applyFont="1" applyFill="1" applyBorder="1" applyAlignment="1" applyProtection="1">
      <alignment horizontal="left" vertical="center" wrapText="1"/>
    </xf>
    <xf numFmtId="0" fontId="4" fillId="2" borderId="14" xfId="0" applyNumberFormat="1" applyFont="1" applyFill="1" applyBorder="1" applyAlignment="1" applyProtection="1">
      <alignment horizontal="left" vertical="center" wrapText="1"/>
    </xf>
    <xf numFmtId="0" fontId="4" fillId="2" borderId="1" xfId="0" applyFont="1" applyFill="1" applyBorder="1" applyAlignment="1" applyProtection="1">
      <alignment horizontal="left"/>
    </xf>
    <xf numFmtId="0" fontId="4" fillId="2" borderId="0" xfId="0" applyFont="1" applyFill="1" applyBorder="1" applyAlignment="1" applyProtection="1">
      <alignment horizontal="left"/>
    </xf>
    <xf numFmtId="0" fontId="66" fillId="2" borderId="22" xfId="0" applyFont="1" applyFill="1" applyBorder="1" applyAlignment="1" applyProtection="1">
      <alignment horizontal="left"/>
    </xf>
    <xf numFmtId="0" fontId="66" fillId="2" borderId="0" xfId="0" applyFont="1" applyFill="1" applyBorder="1" applyAlignment="1" applyProtection="1">
      <alignment horizontal="left"/>
    </xf>
    <xf numFmtId="0" fontId="4" fillId="8" borderId="17" xfId="0" applyNumberFormat="1" applyFont="1" applyFill="1" applyBorder="1" applyAlignment="1" applyProtection="1">
      <alignment horizontal="left" vertical="center" wrapText="1"/>
    </xf>
    <xf numFmtId="0" fontId="4" fillId="8" borderId="15" xfId="0" applyNumberFormat="1" applyFont="1" applyFill="1" applyBorder="1" applyAlignment="1" applyProtection="1">
      <alignment horizontal="left" vertical="center" wrapText="1"/>
    </xf>
    <xf numFmtId="0" fontId="4" fillId="8" borderId="16" xfId="0" applyNumberFormat="1" applyFont="1" applyFill="1" applyBorder="1" applyAlignment="1" applyProtection="1">
      <alignment horizontal="left" vertical="center" wrapText="1"/>
    </xf>
    <xf numFmtId="0" fontId="79" fillId="8" borderId="42" xfId="0" applyNumberFormat="1" applyFont="1" applyFill="1" applyBorder="1" applyAlignment="1" applyProtection="1">
      <alignment horizontal="left" vertical="center" wrapText="1"/>
    </xf>
    <xf numFmtId="0" fontId="79" fillId="2" borderId="27" xfId="0" applyFont="1" applyFill="1" applyBorder="1" applyAlignment="1" applyProtection="1">
      <alignment horizontal="left" vertical="center"/>
    </xf>
    <xf numFmtId="0" fontId="79" fillId="2" borderId="43" xfId="0" applyFont="1" applyFill="1" applyBorder="1" applyAlignment="1" applyProtection="1">
      <alignment horizontal="left" vertical="center"/>
    </xf>
    <xf numFmtId="0" fontId="79" fillId="2" borderId="28" xfId="0" applyFont="1" applyFill="1" applyBorder="1" applyAlignment="1" applyProtection="1">
      <alignment horizontal="left" vertical="center"/>
    </xf>
    <xf numFmtId="0" fontId="79" fillId="0" borderId="43" xfId="0" applyFont="1" applyBorder="1" applyAlignment="1" applyProtection="1">
      <alignment vertical="center" wrapText="1"/>
    </xf>
    <xf numFmtId="0" fontId="79" fillId="0" borderId="28" xfId="0" applyFont="1" applyBorder="1" applyAlignment="1" applyProtection="1">
      <alignment vertical="center" wrapText="1"/>
    </xf>
    <xf numFmtId="0" fontId="79" fillId="2" borderId="42" xfId="0" applyFont="1" applyFill="1" applyBorder="1" applyAlignment="1" applyProtection="1">
      <alignment horizontal="left" vertical="center" wrapText="1"/>
    </xf>
    <xf numFmtId="0" fontId="4" fillId="2" borderId="4" xfId="0" applyFont="1" applyFill="1" applyBorder="1" applyAlignment="1" applyProtection="1">
      <alignment horizontal="center"/>
    </xf>
    <xf numFmtId="0" fontId="4" fillId="2" borderId="5" xfId="0" applyFont="1" applyFill="1" applyBorder="1" applyAlignment="1" applyProtection="1">
      <alignment horizontal="center"/>
    </xf>
    <xf numFmtId="0" fontId="4" fillId="2" borderId="11" xfId="0" applyFont="1" applyFill="1" applyBorder="1" applyAlignment="1" applyProtection="1">
      <alignment horizontal="left"/>
    </xf>
    <xf numFmtId="0" fontId="4" fillId="2" borderId="22" xfId="0" applyFont="1" applyFill="1" applyBorder="1" applyAlignment="1" applyProtection="1">
      <alignment horizontal="left"/>
    </xf>
    <xf numFmtId="0" fontId="79" fillId="2" borderId="59" xfId="0" applyFont="1" applyFill="1" applyBorder="1" applyAlignment="1" applyProtection="1">
      <alignment horizontal="left" vertical="center" wrapText="1"/>
    </xf>
    <xf numFmtId="0" fontId="3" fillId="9" borderId="0" xfId="0" applyFont="1" applyFill="1" applyAlignment="1" applyProtection="1">
      <alignment horizontal="left"/>
    </xf>
    <xf numFmtId="0" fontId="3" fillId="9" borderId="1" xfId="0" applyFont="1" applyFill="1" applyBorder="1" applyAlignment="1" applyProtection="1">
      <alignment horizontal="right"/>
    </xf>
    <xf numFmtId="0" fontId="3" fillId="9" borderId="0" xfId="0" applyFont="1" applyFill="1" applyBorder="1" applyAlignment="1" applyProtection="1">
      <alignment horizontal="right"/>
    </xf>
    <xf numFmtId="0" fontId="75" fillId="2" borderId="27" xfId="0" applyFont="1" applyFill="1" applyBorder="1" applyAlignment="1" applyProtection="1">
      <alignment horizontal="left" vertical="center" wrapText="1"/>
    </xf>
    <xf numFmtId="0" fontId="75" fillId="2" borderId="43" xfId="0" applyFont="1" applyFill="1" applyBorder="1" applyAlignment="1" applyProtection="1">
      <alignment horizontal="left" vertical="center" wrapText="1"/>
    </xf>
    <xf numFmtId="0" fontId="75" fillId="2" borderId="28" xfId="0" applyFont="1" applyFill="1" applyBorder="1" applyAlignment="1" applyProtection="1">
      <alignment horizontal="left" vertical="center" wrapText="1"/>
    </xf>
    <xf numFmtId="0" fontId="72" fillId="0" borderId="2" xfId="0" applyFont="1" applyBorder="1" applyAlignment="1" applyProtection="1">
      <alignment horizontal="left" vertical="center" wrapText="1"/>
      <protection locked="0"/>
    </xf>
    <xf numFmtId="14" fontId="72" fillId="0" borderId="19" xfId="0" applyNumberFormat="1" applyFont="1" applyBorder="1" applyAlignment="1" applyProtection="1">
      <alignment horizontal="left" vertical="center" wrapText="1"/>
      <protection locked="0"/>
    </xf>
    <xf numFmtId="14" fontId="72" fillId="0" borderId="20" xfId="0" applyNumberFormat="1" applyFont="1" applyBorder="1" applyAlignment="1" applyProtection="1">
      <alignment horizontal="left" vertical="center" wrapText="1"/>
      <protection locked="0"/>
    </xf>
    <xf numFmtId="14" fontId="72" fillId="0" borderId="21" xfId="0" applyNumberFormat="1" applyFont="1" applyBorder="1" applyAlignment="1" applyProtection="1">
      <alignment horizontal="left" vertical="center" wrapText="1"/>
      <protection locked="0"/>
    </xf>
    <xf numFmtId="14" fontId="71" fillId="10" borderId="5" xfId="0" applyNumberFormat="1" applyFont="1" applyFill="1" applyBorder="1" applyAlignment="1" applyProtection="1">
      <alignment horizontal="center" vertical="center"/>
    </xf>
    <xf numFmtId="0" fontId="5" fillId="8" borderId="22" xfId="0" quotePrefix="1" applyFont="1" applyFill="1" applyBorder="1" applyAlignment="1" applyProtection="1">
      <alignment horizontal="left" vertical="center" wrapText="1"/>
    </xf>
    <xf numFmtId="0" fontId="5" fillId="8" borderId="0" xfId="0" applyFont="1" applyFill="1" applyBorder="1" applyAlignment="1" applyProtection="1">
      <alignment vertical="center" wrapText="1"/>
    </xf>
    <xf numFmtId="0" fontId="5" fillId="8" borderId="10" xfId="0" applyFont="1" applyFill="1" applyBorder="1" applyAlignment="1" applyProtection="1">
      <alignment vertical="center" wrapText="1"/>
    </xf>
    <xf numFmtId="0" fontId="67" fillId="9" borderId="1" xfId="0" applyFont="1" applyFill="1" applyBorder="1" applyAlignment="1" applyProtection="1">
      <alignment horizontal="left" vertical="top" wrapText="1"/>
    </xf>
    <xf numFmtId="0" fontId="67" fillId="9" borderId="0" xfId="0" applyFont="1" applyFill="1" applyAlignment="1" applyProtection="1">
      <alignment horizontal="left" vertical="top" wrapText="1"/>
    </xf>
    <xf numFmtId="0" fontId="4" fillId="2" borderId="4" xfId="0" applyFont="1" applyFill="1" applyBorder="1" applyAlignment="1" applyProtection="1">
      <alignment horizontal="left"/>
    </xf>
    <xf numFmtId="0" fontId="72" fillId="2" borderId="59" xfId="0" applyFont="1" applyFill="1" applyBorder="1" applyAlignment="1" applyProtection="1">
      <alignment horizontal="left" vertical="center" wrapText="1"/>
    </xf>
    <xf numFmtId="0" fontId="72" fillId="2" borderId="43" xfId="0" applyFont="1" applyFill="1" applyBorder="1" applyAlignment="1" applyProtection="1">
      <alignment horizontal="left" vertical="center" wrapText="1"/>
    </xf>
    <xf numFmtId="0" fontId="72" fillId="2" borderId="28" xfId="0" applyFont="1" applyFill="1" applyBorder="1" applyAlignment="1" applyProtection="1">
      <alignment horizontal="left" vertical="center" wrapText="1"/>
    </xf>
    <xf numFmtId="0" fontId="4" fillId="2" borderId="52" xfId="0" applyFont="1" applyFill="1" applyBorder="1" applyAlignment="1" applyProtection="1">
      <alignment horizontal="center"/>
    </xf>
    <xf numFmtId="0" fontId="4" fillId="0" borderId="0" xfId="0" applyFont="1" applyAlignment="1" applyProtection="1">
      <alignment horizontal="left" vertical="top" wrapText="1"/>
    </xf>
    <xf numFmtId="0" fontId="75" fillId="0" borderId="19" xfId="0" applyFont="1" applyBorder="1" applyAlignment="1" applyProtection="1">
      <alignment horizontal="center" vertical="center" shrinkToFit="1"/>
      <protection locked="0"/>
    </xf>
    <xf numFmtId="0" fontId="75" fillId="0" borderId="20" xfId="0" applyFont="1" applyBorder="1" applyAlignment="1" applyProtection="1">
      <alignment horizontal="center" vertical="center" shrinkToFit="1"/>
      <protection locked="0"/>
    </xf>
    <xf numFmtId="0" fontId="75" fillId="0" borderId="21" xfId="0" applyFont="1" applyBorder="1" applyAlignment="1" applyProtection="1">
      <alignment horizontal="center" vertical="center" shrinkToFit="1"/>
      <protection locked="0"/>
    </xf>
    <xf numFmtId="0" fontId="75" fillId="0" borderId="32" xfId="0" applyFont="1" applyBorder="1" applyAlignment="1" applyProtection="1">
      <alignment horizontal="center" vertical="center" shrinkToFit="1"/>
      <protection locked="0"/>
    </xf>
    <xf numFmtId="49" fontId="75" fillId="0" borderId="6" xfId="0" applyNumberFormat="1" applyFont="1" applyFill="1" applyBorder="1" applyAlignment="1" applyProtection="1">
      <alignment horizontal="left" vertical="top" wrapText="1"/>
      <protection locked="0"/>
    </xf>
    <xf numFmtId="0" fontId="75" fillId="0" borderId="20" xfId="0" applyNumberFormat="1" applyFont="1" applyFill="1" applyBorder="1" applyAlignment="1" applyProtection="1">
      <alignment horizontal="left" vertical="top" wrapText="1"/>
      <protection locked="0"/>
    </xf>
    <xf numFmtId="0" fontId="75" fillId="0" borderId="32" xfId="0" applyNumberFormat="1" applyFont="1" applyFill="1" applyBorder="1" applyAlignment="1" applyProtection="1">
      <alignment horizontal="left" vertical="top" wrapText="1"/>
      <protection locked="0"/>
    </xf>
    <xf numFmtId="0" fontId="4" fillId="2" borderId="19" xfId="0" applyFont="1" applyFill="1" applyBorder="1" applyAlignment="1" applyProtection="1">
      <alignment horizontal="left"/>
    </xf>
    <xf numFmtId="0" fontId="4" fillId="2" borderId="19" xfId="0" applyFont="1" applyFill="1" applyBorder="1" applyAlignment="1" applyProtection="1">
      <alignment horizontal="center"/>
    </xf>
    <xf numFmtId="0" fontId="4" fillId="2" borderId="20" xfId="0" applyFont="1" applyFill="1" applyBorder="1" applyAlignment="1" applyProtection="1">
      <alignment horizontal="center"/>
    </xf>
    <xf numFmtId="0" fontId="4" fillId="2" borderId="21" xfId="0" applyFont="1" applyFill="1" applyBorder="1" applyAlignment="1" applyProtection="1">
      <alignment horizontal="center"/>
    </xf>
    <xf numFmtId="0" fontId="2" fillId="2" borderId="29"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83" fillId="0" borderId="39" xfId="0" applyFont="1" applyFill="1" applyBorder="1" applyAlignment="1" applyProtection="1">
      <alignment horizontal="left"/>
      <protection locked="0"/>
    </xf>
    <xf numFmtId="0" fontId="83" fillId="0" borderId="62" xfId="0" applyFont="1" applyFill="1" applyBorder="1" applyAlignment="1" applyProtection="1">
      <alignment horizontal="left"/>
      <protection locked="0"/>
    </xf>
    <xf numFmtId="0" fontId="10" fillId="2" borderId="1" xfId="0" applyFont="1" applyFill="1" applyBorder="1" applyAlignment="1" applyProtection="1">
      <alignment horizontal="right" vertical="center"/>
    </xf>
    <xf numFmtId="0" fontId="19" fillId="2" borderId="0" xfId="0" applyFont="1" applyFill="1" applyBorder="1" applyAlignment="1" applyProtection="1">
      <alignment horizontal="right" vertical="center"/>
    </xf>
    <xf numFmtId="0" fontId="19" fillId="2" borderId="11" xfId="0" applyFont="1" applyFill="1" applyBorder="1" applyAlignment="1" applyProtection="1">
      <alignment horizontal="right" vertical="center"/>
    </xf>
    <xf numFmtId="49" fontId="71" fillId="0" borderId="19" xfId="0" applyNumberFormat="1" applyFont="1" applyFill="1" applyBorder="1" applyAlignment="1" applyProtection="1">
      <alignment horizontal="left" vertical="center" shrinkToFit="1"/>
      <protection locked="0"/>
    </xf>
    <xf numFmtId="49" fontId="71" fillId="0" borderId="20" xfId="0" applyNumberFormat="1" applyFont="1" applyFill="1" applyBorder="1" applyAlignment="1" applyProtection="1">
      <alignment horizontal="left" vertical="center" shrinkToFit="1"/>
      <protection locked="0"/>
    </xf>
    <xf numFmtId="49" fontId="71" fillId="0" borderId="32"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center"/>
    </xf>
    <xf numFmtId="0" fontId="4" fillId="2" borderId="32" xfId="0" applyFont="1" applyFill="1" applyBorder="1" applyAlignment="1" applyProtection="1">
      <alignment horizontal="center"/>
    </xf>
    <xf numFmtId="0" fontId="4" fillId="2" borderId="6" xfId="0" applyFont="1" applyFill="1" applyBorder="1" applyAlignment="1" applyProtection="1">
      <alignment horizontal="left"/>
    </xf>
    <xf numFmtId="0" fontId="4" fillId="2" borderId="16" xfId="0" applyFont="1" applyFill="1" applyBorder="1" applyAlignment="1" applyProtection="1">
      <alignment horizontal="left" vertical="center"/>
    </xf>
    <xf numFmtId="0" fontId="4" fillId="2" borderId="20" xfId="0" quotePrefix="1" applyFont="1" applyFill="1" applyBorder="1" applyAlignment="1" applyProtection="1">
      <alignment horizontal="left"/>
    </xf>
    <xf numFmtId="0" fontId="4" fillId="2" borderId="21" xfId="0" quotePrefix="1" applyFont="1" applyFill="1" applyBorder="1" applyAlignment="1" applyProtection="1">
      <alignment horizontal="left"/>
    </xf>
    <xf numFmtId="14" fontId="72" fillId="0" borderId="30" xfId="0" applyNumberFormat="1" applyFont="1" applyFill="1" applyBorder="1" applyAlignment="1" applyProtection="1">
      <alignment horizontal="left" vertical="center" wrapText="1"/>
      <protection locked="0"/>
    </xf>
    <xf numFmtId="0" fontId="72" fillId="0" borderId="43" xfId="0" applyNumberFormat="1" applyFont="1" applyBorder="1" applyAlignment="1" applyProtection="1">
      <alignment horizontal="left" vertical="center"/>
      <protection locked="0"/>
    </xf>
    <xf numFmtId="0" fontId="72" fillId="0" borderId="42" xfId="0" applyNumberFormat="1" applyFont="1" applyBorder="1" applyAlignment="1" applyProtection="1">
      <alignment horizontal="left" vertical="center"/>
      <protection locked="0"/>
    </xf>
    <xf numFmtId="0" fontId="4" fillId="2" borderId="14" xfId="0" quotePrefix="1" applyFont="1" applyFill="1" applyBorder="1" applyAlignment="1" applyProtection="1">
      <alignment horizontal="left" vertical="center"/>
    </xf>
    <xf numFmtId="0" fontId="4" fillId="2" borderId="32" xfId="0" applyFont="1" applyFill="1" applyBorder="1" applyAlignment="1" applyProtection="1">
      <alignment horizontal="left"/>
    </xf>
    <xf numFmtId="0" fontId="72" fillId="0" borderId="2" xfId="0" applyNumberFormat="1" applyFont="1" applyBorder="1" applyAlignment="1" applyProtection="1">
      <alignment horizontal="left" vertical="center" wrapText="1"/>
      <protection locked="0"/>
    </xf>
    <xf numFmtId="0" fontId="72" fillId="0" borderId="30" xfId="0" applyNumberFormat="1" applyFont="1" applyBorder="1" applyAlignment="1" applyProtection="1">
      <alignment horizontal="left" vertical="center" wrapText="1"/>
      <protection locked="0"/>
    </xf>
    <xf numFmtId="14" fontId="72" fillId="0" borderId="17" xfId="0" applyNumberFormat="1" applyFont="1" applyFill="1" applyBorder="1" applyAlignment="1" applyProtection="1">
      <alignment horizontal="left" vertical="center" wrapText="1"/>
      <protection locked="0"/>
    </xf>
    <xf numFmtId="14" fontId="72" fillId="0" borderId="15" xfId="0" applyNumberFormat="1" applyFont="1" applyFill="1" applyBorder="1" applyAlignment="1" applyProtection="1">
      <alignment horizontal="left" vertical="center" wrapText="1"/>
      <protection locked="0"/>
    </xf>
    <xf numFmtId="14" fontId="72" fillId="0" borderId="18" xfId="0" applyNumberFormat="1" applyFont="1" applyFill="1" applyBorder="1" applyAlignment="1" applyProtection="1">
      <alignment horizontal="left" vertical="center" wrapText="1"/>
      <protection locked="0"/>
    </xf>
    <xf numFmtId="0" fontId="72" fillId="0" borderId="59" xfId="0" applyFont="1" applyBorder="1" applyAlignment="1" applyProtection="1">
      <alignment horizontal="left" vertical="center"/>
      <protection locked="0"/>
    </xf>
    <xf numFmtId="0" fontId="4" fillId="2" borderId="14" xfId="0" applyFont="1" applyFill="1" applyBorder="1" applyAlignment="1" applyProtection="1">
      <alignment horizontal="left" wrapText="1"/>
    </xf>
    <xf numFmtId="49" fontId="75" fillId="0" borderId="19" xfId="0" applyNumberFormat="1" applyFont="1" applyFill="1" applyBorder="1" applyAlignment="1" applyProtection="1">
      <alignment shrinkToFit="1"/>
      <protection locked="0"/>
    </xf>
    <xf numFmtId="49" fontId="75" fillId="0" borderId="20" xfId="0" applyNumberFormat="1" applyFont="1" applyFill="1" applyBorder="1" applyAlignment="1" applyProtection="1">
      <alignment shrinkToFit="1"/>
      <protection locked="0"/>
    </xf>
    <xf numFmtId="49" fontId="75" fillId="0" borderId="21" xfId="0" applyNumberFormat="1" applyFont="1" applyFill="1" applyBorder="1" applyAlignment="1" applyProtection="1">
      <alignment shrinkToFit="1"/>
      <protection locked="0"/>
    </xf>
    <xf numFmtId="0" fontId="72" fillId="0" borderId="5" xfId="0" applyNumberFormat="1" applyFont="1" applyBorder="1" applyAlignment="1" applyProtection="1">
      <alignment horizontal="center" vertical="center"/>
      <protection locked="0"/>
    </xf>
    <xf numFmtId="4" fontId="72" fillId="2" borderId="5" xfId="0" applyNumberFormat="1" applyFont="1" applyFill="1" applyBorder="1" applyAlignment="1" applyProtection="1"/>
    <xf numFmtId="4" fontId="72" fillId="2" borderId="52" xfId="0" applyNumberFormat="1" applyFont="1" applyFill="1" applyBorder="1" applyAlignment="1" applyProtection="1"/>
    <xf numFmtId="0" fontId="4" fillId="2" borderId="5" xfId="0" applyFont="1" applyFill="1" applyBorder="1" applyAlignment="1" applyProtection="1">
      <alignment horizontal="left" wrapText="1"/>
    </xf>
    <xf numFmtId="0" fontId="4" fillId="2" borderId="52" xfId="0" applyFont="1" applyFill="1" applyBorder="1" applyAlignment="1" applyProtection="1">
      <alignment horizontal="left" wrapText="1"/>
    </xf>
    <xf numFmtId="49" fontId="75" fillId="0" borderId="19" xfId="0" applyNumberFormat="1" applyFont="1" applyFill="1" applyBorder="1" applyAlignment="1" applyProtection="1">
      <alignment horizontal="left" shrinkToFit="1"/>
      <protection locked="0"/>
    </xf>
    <xf numFmtId="49" fontId="75" fillId="0" borderId="20" xfId="0" applyNumberFormat="1" applyFont="1" applyFill="1" applyBorder="1" applyAlignment="1" applyProtection="1">
      <alignment horizontal="left" shrinkToFit="1"/>
      <protection locked="0"/>
    </xf>
    <xf numFmtId="49" fontId="75" fillId="0" borderId="21" xfId="0" applyNumberFormat="1" applyFont="1" applyFill="1" applyBorder="1" applyAlignment="1" applyProtection="1">
      <alignment horizontal="left" shrinkToFit="1"/>
      <protection locked="0"/>
    </xf>
    <xf numFmtId="4" fontId="82" fillId="2" borderId="19" xfId="0" applyNumberFormat="1" applyFont="1" applyFill="1" applyBorder="1" applyAlignment="1" applyProtection="1">
      <alignment horizontal="right"/>
    </xf>
    <xf numFmtId="4" fontId="82" fillId="2" borderId="20" xfId="0" applyNumberFormat="1" applyFont="1" applyFill="1" applyBorder="1" applyAlignment="1" applyProtection="1">
      <alignment horizontal="right"/>
    </xf>
    <xf numFmtId="4" fontId="82" fillId="2" borderId="32" xfId="0" applyNumberFormat="1" applyFont="1" applyFill="1" applyBorder="1" applyAlignment="1" applyProtection="1">
      <alignment horizontal="right"/>
    </xf>
    <xf numFmtId="0" fontId="4" fillId="2" borderId="4" xfId="0" applyFont="1" applyFill="1" applyBorder="1" applyAlignment="1" applyProtection="1">
      <alignment horizontal="left" wrapText="1"/>
    </xf>
    <xf numFmtId="0" fontId="4" fillId="2" borderId="19" xfId="0" applyFont="1" applyFill="1" applyBorder="1" applyAlignment="1" applyProtection="1">
      <alignment wrapText="1"/>
    </xf>
    <xf numFmtId="0" fontId="4" fillId="2" borderId="20" xfId="0" applyFont="1" applyFill="1" applyBorder="1" applyAlignment="1" applyProtection="1">
      <alignment wrapText="1"/>
    </xf>
    <xf numFmtId="0" fontId="4" fillId="2" borderId="19" xfId="0" applyFont="1" applyFill="1" applyBorder="1" applyAlignment="1" applyProtection="1">
      <alignment horizontal="right" wrapText="1"/>
    </xf>
    <xf numFmtId="0" fontId="4" fillId="2" borderId="20" xfId="0" applyFont="1" applyFill="1" applyBorder="1" applyAlignment="1" applyProtection="1">
      <alignment horizontal="right" wrapText="1"/>
    </xf>
    <xf numFmtId="4" fontId="72" fillId="2" borderId="5" xfId="0" applyNumberFormat="1" applyFont="1" applyFill="1" applyBorder="1" applyAlignment="1" applyProtection="1">
      <alignment horizontal="right" wrapText="1"/>
    </xf>
    <xf numFmtId="4" fontId="72" fillId="2" borderId="52" xfId="0" applyNumberFormat="1" applyFont="1" applyFill="1" applyBorder="1" applyAlignment="1" applyProtection="1">
      <alignment horizontal="right" wrapText="1"/>
    </xf>
    <xf numFmtId="49" fontId="72" fillId="0" borderId="4" xfId="0" applyNumberFormat="1" applyFont="1" applyFill="1" applyBorder="1" applyAlignment="1" applyProtection="1">
      <alignment horizontal="left" vertical="center" shrinkToFit="1"/>
      <protection locked="0"/>
    </xf>
    <xf numFmtId="49" fontId="72" fillId="0" borderId="5" xfId="0" applyNumberFormat="1" applyFont="1" applyFill="1" applyBorder="1" applyAlignment="1" applyProtection="1">
      <alignment horizontal="left" vertical="center" shrinkToFit="1"/>
      <protection locked="0"/>
    </xf>
    <xf numFmtId="49" fontId="72" fillId="0" borderId="5" xfId="0" applyNumberFormat="1" applyFont="1" applyBorder="1" applyAlignment="1" applyProtection="1">
      <alignment horizontal="left" vertical="center" shrinkToFit="1"/>
      <protection locked="0"/>
    </xf>
    <xf numFmtId="3" fontId="72" fillId="0" borderId="19" xfId="0" applyNumberFormat="1" applyFont="1" applyBorder="1" applyAlignment="1" applyProtection="1">
      <alignment horizontal="center" vertical="center" wrapText="1"/>
      <protection locked="0"/>
    </xf>
    <xf numFmtId="3" fontId="72" fillId="0" borderId="20" xfId="0" applyNumberFormat="1" applyFont="1" applyBorder="1" applyAlignment="1" applyProtection="1">
      <alignment horizontal="center" vertical="center" wrapText="1"/>
      <protection locked="0"/>
    </xf>
    <xf numFmtId="3" fontId="72" fillId="0" borderId="21" xfId="0" applyNumberFormat="1" applyFont="1" applyBorder="1" applyAlignment="1" applyProtection="1">
      <alignment horizontal="center" vertical="center" wrapText="1"/>
      <protection locked="0"/>
    </xf>
    <xf numFmtId="0" fontId="72" fillId="0" borderId="19"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72" fillId="0" borderId="21"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wrapText="1"/>
    </xf>
    <xf numFmtId="4" fontId="82" fillId="2" borderId="5" xfId="0" applyNumberFormat="1" applyFont="1" applyFill="1" applyBorder="1" applyAlignment="1" applyProtection="1">
      <alignment horizontal="right" wrapText="1"/>
    </xf>
    <xf numFmtId="4" fontId="82" fillId="2" borderId="52" xfId="0" applyNumberFormat="1" applyFont="1" applyFill="1" applyBorder="1" applyAlignment="1" applyProtection="1">
      <alignment horizontal="right" wrapText="1"/>
    </xf>
    <xf numFmtId="4" fontId="72" fillId="0" borderId="19" xfId="0" applyNumberFormat="1" applyFont="1" applyBorder="1" applyAlignment="1" applyProtection="1">
      <alignment horizontal="center" vertical="center"/>
      <protection locked="0"/>
    </xf>
    <xf numFmtId="4" fontId="72" fillId="0" borderId="20" xfId="0" applyNumberFormat="1" applyFont="1" applyBorder="1" applyAlignment="1" applyProtection="1">
      <alignment horizontal="center" vertical="center"/>
      <protection locked="0"/>
    </xf>
    <xf numFmtId="4" fontId="72" fillId="0" borderId="21" xfId="0" applyNumberFormat="1" applyFont="1" applyBorder="1" applyAlignment="1" applyProtection="1">
      <alignment horizontal="center" vertical="center"/>
      <protection locked="0"/>
    </xf>
    <xf numFmtId="0" fontId="0" fillId="2" borderId="6" xfId="0" applyFill="1" applyBorder="1" applyAlignment="1" applyProtection="1">
      <alignment horizontal="right"/>
    </xf>
    <xf numFmtId="0" fontId="0" fillId="2" borderId="21" xfId="0" applyFill="1" applyBorder="1" applyAlignment="1" applyProtection="1">
      <alignment horizontal="right"/>
    </xf>
    <xf numFmtId="49" fontId="72" fillId="0" borderId="19" xfId="0" applyNumberFormat="1" applyFont="1" applyBorder="1" applyAlignment="1" applyProtection="1">
      <alignment horizontal="left" vertical="center" shrinkToFit="1"/>
      <protection locked="0"/>
    </xf>
    <xf numFmtId="49" fontId="72" fillId="0" borderId="20" xfId="0" applyNumberFormat="1" applyFont="1" applyBorder="1" applyAlignment="1" applyProtection="1">
      <alignment horizontal="left" vertical="center" shrinkToFit="1"/>
      <protection locked="0"/>
    </xf>
    <xf numFmtId="49" fontId="72" fillId="0" borderId="21" xfId="0" applyNumberFormat="1" applyFont="1" applyBorder="1" applyAlignment="1" applyProtection="1">
      <alignment horizontal="left" vertical="center" shrinkToFit="1"/>
      <protection locked="0"/>
    </xf>
    <xf numFmtId="14" fontId="72" fillId="0" borderId="19" xfId="0" applyNumberFormat="1" applyFont="1" applyBorder="1" applyAlignment="1" applyProtection="1">
      <alignment horizontal="left" vertical="center"/>
      <protection locked="0"/>
    </xf>
    <xf numFmtId="14" fontId="72" fillId="0" borderId="20" xfId="0" applyNumberFormat="1" applyFont="1" applyBorder="1" applyAlignment="1" applyProtection="1">
      <alignment horizontal="left" vertical="center"/>
      <protection locked="0"/>
    </xf>
    <xf numFmtId="14" fontId="72" fillId="0" borderId="21" xfId="0" applyNumberFormat="1" applyFont="1" applyBorder="1" applyAlignment="1" applyProtection="1">
      <alignment horizontal="left" vertical="center"/>
      <protection locked="0"/>
    </xf>
    <xf numFmtId="49" fontId="72" fillId="0" borderId="19" xfId="0" applyNumberFormat="1" applyFont="1" applyBorder="1" applyAlignment="1" applyProtection="1">
      <alignment horizontal="left" vertical="center"/>
      <protection locked="0"/>
    </xf>
    <xf numFmtId="49" fontId="72" fillId="0" borderId="20" xfId="0" applyNumberFormat="1" applyFont="1" applyBorder="1" applyAlignment="1" applyProtection="1">
      <alignment horizontal="left" vertical="center"/>
      <protection locked="0"/>
    </xf>
    <xf numFmtId="49" fontId="72" fillId="0" borderId="21" xfId="0" applyNumberFormat="1" applyFont="1" applyBorder="1" applyAlignment="1" applyProtection="1">
      <alignment horizontal="left" vertical="center"/>
      <protection locked="0"/>
    </xf>
    <xf numFmtId="0" fontId="4" fillId="2" borderId="63" xfId="0" applyFont="1" applyFill="1" applyBorder="1" applyAlignment="1" applyProtection="1">
      <alignment horizontal="left" wrapText="1"/>
    </xf>
    <xf numFmtId="0" fontId="4" fillId="2" borderId="64" xfId="0" applyFont="1" applyFill="1" applyBorder="1" applyAlignment="1" applyProtection="1">
      <alignment horizontal="left" wrapText="1"/>
    </xf>
    <xf numFmtId="0" fontId="4" fillId="2" borderId="65" xfId="0" applyFont="1" applyFill="1" applyBorder="1" applyAlignment="1" applyProtection="1">
      <alignment horizontal="left" wrapText="1"/>
    </xf>
    <xf numFmtId="0" fontId="4" fillId="2" borderId="34" xfId="0" applyFont="1" applyFill="1" applyBorder="1" applyAlignment="1" applyProtection="1">
      <alignment horizontal="left" wrapText="1"/>
    </xf>
    <xf numFmtId="4" fontId="82" fillId="2" borderId="34" xfId="0" applyNumberFormat="1" applyFont="1" applyFill="1" applyBorder="1" applyAlignment="1" applyProtection="1">
      <alignment horizontal="right" wrapText="1"/>
    </xf>
    <xf numFmtId="4" fontId="82" fillId="2" borderId="53" xfId="0" applyNumberFormat="1" applyFont="1" applyFill="1" applyBorder="1" applyAlignment="1" applyProtection="1">
      <alignment horizontal="right" wrapText="1"/>
    </xf>
    <xf numFmtId="0" fontId="1" fillId="2" borderId="4" xfId="0" applyFont="1" applyFill="1" applyBorder="1" applyAlignment="1" applyProtection="1">
      <alignment horizontal="right"/>
    </xf>
    <xf numFmtId="0" fontId="1" fillId="2" borderId="5" xfId="0" applyFont="1" applyFill="1" applyBorder="1" applyAlignment="1" applyProtection="1">
      <alignment horizontal="right"/>
    </xf>
    <xf numFmtId="4" fontId="72" fillId="0" borderId="5"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left" vertical="center" wrapText="1"/>
    </xf>
    <xf numFmtId="0" fontId="82" fillId="0" borderId="19" xfId="0" applyFont="1" applyFill="1" applyBorder="1" applyAlignment="1" applyProtection="1">
      <alignment horizontal="center" vertical="center" wrapText="1"/>
      <protection locked="0"/>
    </xf>
    <xf numFmtId="0" fontId="82" fillId="0" borderId="21"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right" vertical="center" wrapText="1"/>
    </xf>
    <xf numFmtId="0" fontId="4" fillId="2" borderId="20" xfId="0" applyFont="1" applyFill="1" applyBorder="1" applyAlignment="1" applyProtection="1">
      <alignment horizontal="right" vertical="center" wrapText="1"/>
    </xf>
    <xf numFmtId="4" fontId="82" fillId="0" borderId="19" xfId="0" applyNumberFormat="1" applyFont="1" applyFill="1" applyBorder="1" applyAlignment="1" applyProtection="1">
      <alignment horizontal="center" vertical="center" wrapText="1"/>
      <protection locked="0"/>
    </xf>
    <xf numFmtId="4" fontId="82" fillId="0" borderId="20" xfId="0" applyNumberFormat="1" applyFont="1" applyFill="1" applyBorder="1" applyAlignment="1" applyProtection="1">
      <alignment horizontal="center" vertical="center" wrapText="1"/>
      <protection locked="0"/>
    </xf>
    <xf numFmtId="4" fontId="82" fillId="0" borderId="32"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right"/>
    </xf>
    <xf numFmtId="0" fontId="3" fillId="0" borderId="0" xfId="0" applyFont="1" applyBorder="1" applyAlignment="1" applyProtection="1">
      <alignment horizontal="right"/>
    </xf>
    <xf numFmtId="0" fontId="3" fillId="0" borderId="0" xfId="0" applyFont="1" applyAlignment="1" applyProtection="1">
      <alignment horizontal="left"/>
    </xf>
    <xf numFmtId="0" fontId="7" fillId="0" borderId="1" xfId="0" applyFont="1" applyBorder="1" applyAlignment="1" applyProtection="1">
      <alignment horizontal="right"/>
    </xf>
    <xf numFmtId="0" fontId="7" fillId="0" borderId="0" xfId="0" applyFont="1" applyBorder="1" applyAlignment="1" applyProtection="1">
      <alignment horizontal="right"/>
    </xf>
    <xf numFmtId="0" fontId="0" fillId="2" borderId="40" xfId="0" applyFill="1" applyBorder="1" applyAlignment="1" applyProtection="1">
      <alignment horizontal="left"/>
    </xf>
    <xf numFmtId="0" fontId="0" fillId="2" borderId="41" xfId="0" applyFill="1" applyBorder="1" applyAlignment="1" applyProtection="1">
      <alignment horizontal="left"/>
    </xf>
    <xf numFmtId="0" fontId="0" fillId="2" borderId="55" xfId="0" applyFill="1" applyBorder="1" applyAlignment="1" applyProtection="1">
      <alignment horizontal="left"/>
    </xf>
    <xf numFmtId="0" fontId="72" fillId="0" borderId="46" xfId="0" applyFont="1" applyBorder="1" applyAlignment="1" applyProtection="1">
      <alignment horizontal="left" vertical="center" wrapText="1"/>
      <protection locked="0"/>
    </xf>
    <xf numFmtId="0" fontId="72" fillId="0" borderId="41" xfId="0" applyFont="1" applyBorder="1" applyAlignment="1" applyProtection="1">
      <alignment horizontal="left" vertical="center" wrapText="1"/>
      <protection locked="0"/>
    </xf>
    <xf numFmtId="0" fontId="72" fillId="0" borderId="55" xfId="0" applyFont="1" applyBorder="1" applyAlignment="1" applyProtection="1">
      <alignment horizontal="left" vertical="center" wrapText="1"/>
      <protection locked="0"/>
    </xf>
    <xf numFmtId="14" fontId="72" fillId="0" borderId="46" xfId="0" applyNumberFormat="1" applyFont="1" applyBorder="1" applyAlignment="1" applyProtection="1">
      <alignment horizontal="left" vertical="center"/>
      <protection locked="0"/>
    </xf>
    <xf numFmtId="14" fontId="72" fillId="0" borderId="41" xfId="0" applyNumberFormat="1" applyFont="1" applyBorder="1" applyAlignment="1" applyProtection="1">
      <alignment horizontal="left" vertical="center"/>
      <protection locked="0"/>
    </xf>
    <xf numFmtId="14" fontId="72" fillId="0" borderId="55" xfId="0" applyNumberFormat="1" applyFont="1" applyBorder="1" applyAlignment="1" applyProtection="1">
      <alignment horizontal="left" vertical="center"/>
      <protection locked="0"/>
    </xf>
    <xf numFmtId="0" fontId="10" fillId="7" borderId="46" xfId="0" applyFont="1" applyFill="1" applyBorder="1" applyAlignment="1" applyProtection="1">
      <alignment horizontal="left" vertical="center"/>
    </xf>
    <xf numFmtId="0" fontId="10" fillId="7" borderId="41" xfId="0" applyFont="1" applyFill="1" applyBorder="1" applyAlignment="1" applyProtection="1">
      <alignment horizontal="left" vertical="center"/>
    </xf>
    <xf numFmtId="0" fontId="10" fillId="7" borderId="58" xfId="0" applyFont="1" applyFill="1" applyBorder="1" applyAlignment="1" applyProtection="1">
      <alignment horizontal="left" vertical="center"/>
    </xf>
    <xf numFmtId="49" fontId="72" fillId="0" borderId="66" xfId="0" applyNumberFormat="1" applyFont="1" applyBorder="1" applyAlignment="1" applyProtection="1">
      <alignment horizontal="left" vertical="top"/>
      <protection locked="0"/>
    </xf>
    <xf numFmtId="49" fontId="72" fillId="0" borderId="67" xfId="0" applyNumberFormat="1" applyFont="1" applyBorder="1" applyAlignment="1" applyProtection="1">
      <alignment horizontal="left" vertical="top"/>
      <protection locked="0"/>
    </xf>
    <xf numFmtId="49" fontId="72" fillId="0" borderId="68" xfId="0" applyNumberFormat="1" applyFont="1" applyBorder="1" applyAlignment="1" applyProtection="1">
      <alignment horizontal="left" vertical="top"/>
      <protection locked="0"/>
    </xf>
    <xf numFmtId="0" fontId="4" fillId="2" borderId="1"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10" xfId="0" applyFont="1" applyFill="1" applyBorder="1" applyAlignment="1" applyProtection="1">
      <alignment horizontal="left" vertical="top" wrapText="1"/>
    </xf>
    <xf numFmtId="0" fontId="10" fillId="4" borderId="69" xfId="0" applyFont="1" applyFill="1" applyBorder="1" applyAlignment="1" applyProtection="1">
      <alignment horizontal="left" vertical="top"/>
    </xf>
    <xf numFmtId="0" fontId="10" fillId="4" borderId="70" xfId="0" applyFont="1" applyFill="1" applyBorder="1" applyAlignment="1" applyProtection="1">
      <alignment horizontal="left" vertical="top"/>
    </xf>
    <xf numFmtId="0" fontId="10" fillId="4" borderId="71" xfId="0" applyFont="1" applyFill="1" applyBorder="1" applyAlignment="1" applyProtection="1">
      <alignment horizontal="left" vertical="top"/>
    </xf>
    <xf numFmtId="49" fontId="72" fillId="0" borderId="72" xfId="0" applyNumberFormat="1" applyFont="1" applyBorder="1" applyAlignment="1" applyProtection="1">
      <alignment horizontal="left" vertical="top"/>
      <protection locked="0"/>
    </xf>
    <xf numFmtId="49" fontId="72" fillId="0" borderId="73" xfId="0" applyNumberFormat="1" applyFont="1" applyBorder="1" applyAlignment="1" applyProtection="1">
      <alignment horizontal="left" vertical="top"/>
      <protection locked="0"/>
    </xf>
    <xf numFmtId="49" fontId="72" fillId="0" borderId="74" xfId="0" applyNumberFormat="1" applyFont="1" applyBorder="1" applyAlignment="1" applyProtection="1">
      <alignment horizontal="left" vertical="top"/>
      <protection locked="0"/>
    </xf>
    <xf numFmtId="0" fontId="72" fillId="8" borderId="27" xfId="0" applyNumberFormat="1" applyFont="1" applyFill="1" applyBorder="1" applyAlignment="1" applyProtection="1">
      <alignment horizontal="left" vertical="center" wrapText="1"/>
    </xf>
    <xf numFmtId="0" fontId="72" fillId="8" borderId="43" xfId="0" applyNumberFormat="1" applyFont="1" applyFill="1" applyBorder="1" applyAlignment="1" applyProtection="1">
      <alignment horizontal="left" vertical="center" wrapText="1"/>
    </xf>
    <xf numFmtId="0" fontId="72" fillId="8" borderId="28" xfId="0" applyNumberFormat="1" applyFont="1" applyFill="1" applyBorder="1" applyAlignment="1" applyProtection="1">
      <alignment horizontal="left" vertical="center" wrapText="1"/>
    </xf>
    <xf numFmtId="0" fontId="62" fillId="0" borderId="28" xfId="0" applyFont="1" applyBorder="1" applyAlignment="1">
      <alignment vertical="center" wrapText="1"/>
    </xf>
    <xf numFmtId="0" fontId="79" fillId="2" borderId="27" xfId="0" applyNumberFormat="1" applyFont="1" applyFill="1" applyBorder="1" applyAlignment="1" applyProtection="1">
      <alignment horizontal="left" vertical="center"/>
    </xf>
    <xf numFmtId="0" fontId="79" fillId="2" borderId="43" xfId="0" applyNumberFormat="1" applyFont="1" applyFill="1" applyBorder="1" applyAlignment="1" applyProtection="1">
      <alignment horizontal="left" vertical="center"/>
    </xf>
    <xf numFmtId="0" fontId="79" fillId="2" borderId="28" xfId="0" applyNumberFormat="1" applyFont="1" applyFill="1" applyBorder="1" applyAlignment="1" applyProtection="1">
      <alignment horizontal="left" vertical="center"/>
    </xf>
    <xf numFmtId="14" fontId="4" fillId="2" borderId="15" xfId="0" applyNumberFormat="1" applyFont="1" applyFill="1" applyBorder="1" applyAlignment="1" applyProtection="1">
      <alignment horizontal="left"/>
    </xf>
    <xf numFmtId="0" fontId="79" fillId="2" borderId="28" xfId="0" applyNumberFormat="1" applyFont="1" applyFill="1" applyBorder="1" applyAlignment="1" applyProtection="1">
      <alignment horizontal="left" vertical="center" wrapText="1"/>
    </xf>
    <xf numFmtId="0" fontId="4" fillId="2" borderId="17" xfId="0" applyNumberFormat="1" applyFont="1" applyFill="1" applyBorder="1" applyAlignment="1" applyProtection="1">
      <alignment horizontal="left"/>
    </xf>
    <xf numFmtId="0" fontId="4" fillId="2" borderId="15" xfId="0" applyNumberFormat="1" applyFont="1" applyFill="1" applyBorder="1" applyAlignment="1" applyProtection="1">
      <alignment horizontal="left"/>
    </xf>
    <xf numFmtId="0" fontId="4" fillId="2" borderId="18" xfId="0" applyNumberFormat="1" applyFont="1" applyFill="1" applyBorder="1" applyAlignment="1" applyProtection="1">
      <alignment horizontal="left"/>
    </xf>
    <xf numFmtId="0" fontId="2" fillId="2" borderId="13" xfId="0" applyFont="1" applyFill="1" applyBorder="1" applyAlignment="1" applyProtection="1">
      <alignment horizontal="left" vertical="center"/>
    </xf>
    <xf numFmtId="0" fontId="83" fillId="0" borderId="60" xfId="0" applyFont="1" applyFill="1" applyBorder="1" applyAlignment="1" applyProtection="1">
      <alignment horizontal="left" vertical="center"/>
      <protection locked="0"/>
    </xf>
    <xf numFmtId="0" fontId="0" fillId="2" borderId="59" xfId="0" applyFill="1" applyBorder="1" applyAlignment="1" applyProtection="1">
      <alignment horizontal="center"/>
    </xf>
    <xf numFmtId="0" fontId="0" fillId="2" borderId="43" xfId="0" applyFill="1" applyBorder="1" applyAlignment="1" applyProtection="1">
      <alignment horizontal="center"/>
    </xf>
    <xf numFmtId="0" fontId="0" fillId="2" borderId="42" xfId="0" applyFill="1" applyBorder="1" applyAlignment="1" applyProtection="1">
      <alignment horizontal="center"/>
    </xf>
    <xf numFmtId="0" fontId="79" fillId="0" borderId="43" xfId="0" applyNumberFormat="1" applyFont="1" applyBorder="1" applyAlignment="1" applyProtection="1">
      <alignment vertical="center" wrapText="1"/>
    </xf>
    <xf numFmtId="0" fontId="79" fillId="0" borderId="28" xfId="0" applyNumberFormat="1" applyFont="1" applyBorder="1" applyAlignment="1" applyProtection="1">
      <alignment vertical="center" wrapText="1"/>
    </xf>
    <xf numFmtId="0" fontId="4" fillId="2" borderId="14" xfId="0" applyFont="1" applyFill="1" applyBorder="1" applyAlignment="1" applyProtection="1">
      <alignment horizontal="left" vertical="center"/>
    </xf>
    <xf numFmtId="0" fontId="72" fillId="0" borderId="30" xfId="0" applyFont="1" applyFill="1" applyBorder="1" applyAlignment="1" applyProtection="1">
      <alignment horizontal="left" vertical="center" wrapText="1"/>
      <protection locked="0"/>
    </xf>
    <xf numFmtId="49" fontId="72" fillId="0" borderId="1" xfId="0" applyNumberFormat="1" applyFont="1" applyBorder="1" applyAlignment="1" applyProtection="1">
      <alignment horizontal="left" vertical="top" wrapText="1"/>
      <protection locked="0"/>
    </xf>
    <xf numFmtId="49" fontId="72" fillId="0" borderId="0" xfId="0" applyNumberFormat="1" applyFont="1" applyBorder="1" applyAlignment="1" applyProtection="1">
      <alignment horizontal="left" vertical="top" wrapText="1"/>
      <protection locked="0"/>
    </xf>
    <xf numFmtId="49" fontId="72" fillId="0" borderId="10" xfId="0" applyNumberFormat="1" applyFont="1" applyBorder="1" applyAlignment="1" applyProtection="1">
      <alignment horizontal="left" vertical="top" wrapText="1"/>
      <protection locked="0"/>
    </xf>
    <xf numFmtId="0" fontId="4" fillId="2" borderId="4" xfId="0" quotePrefix="1" applyFont="1" applyFill="1" applyBorder="1" applyAlignment="1" applyProtection="1">
      <alignment horizontal="left" vertical="center" wrapText="1"/>
    </xf>
    <xf numFmtId="0" fontId="4" fillId="2" borderId="5" xfId="0" quotePrefix="1" applyFont="1" applyFill="1" applyBorder="1" applyAlignment="1" applyProtection="1">
      <alignment horizontal="left" vertical="center" wrapText="1"/>
    </xf>
    <xf numFmtId="0" fontId="72" fillId="0" borderId="4" xfId="0" applyFont="1" applyFill="1" applyBorder="1" applyAlignment="1" applyProtection="1">
      <alignment horizontal="left" shrinkToFit="1"/>
      <protection locked="0"/>
    </xf>
    <xf numFmtId="0" fontId="72" fillId="0" borderId="5" xfId="0" applyFont="1" applyFill="1" applyBorder="1" applyAlignment="1" applyProtection="1">
      <alignment horizontal="left" shrinkToFit="1"/>
      <protection locked="0"/>
    </xf>
    <xf numFmtId="165" fontId="10" fillId="2" borderId="5" xfId="0" applyNumberFormat="1" applyFont="1" applyFill="1" applyBorder="1" applyAlignment="1" applyProtection="1">
      <alignment horizontal="right"/>
    </xf>
    <xf numFmtId="4" fontId="10" fillId="2" borderId="5" xfId="0" applyNumberFormat="1" applyFont="1" applyFill="1" applyBorder="1" applyAlignment="1" applyProtection="1">
      <alignment horizontal="right"/>
    </xf>
    <xf numFmtId="4" fontId="10" fillId="2" borderId="52" xfId="0" applyNumberFormat="1" applyFont="1" applyFill="1" applyBorder="1" applyAlignment="1" applyProtection="1">
      <alignment horizontal="right"/>
    </xf>
    <xf numFmtId="0" fontId="4" fillId="2" borderId="14" xfId="0" quotePrefix="1" applyFont="1" applyFill="1" applyBorder="1" applyAlignment="1" applyProtection="1">
      <alignment horizontal="left" vertical="center" wrapText="1"/>
    </xf>
    <xf numFmtId="3" fontId="72" fillId="0" borderId="5" xfId="0" applyNumberFormat="1" applyFont="1" applyFill="1" applyBorder="1" applyAlignment="1" applyProtection="1">
      <alignment horizontal="center"/>
      <protection locked="0"/>
    </xf>
    <xf numFmtId="165" fontId="72" fillId="0" borderId="5" xfId="0" applyNumberFormat="1" applyFont="1" applyBorder="1" applyAlignment="1" applyProtection="1">
      <alignment horizontal="right"/>
      <protection locked="0"/>
    </xf>
    <xf numFmtId="165" fontId="72" fillId="0" borderId="52" xfId="0" applyNumberFormat="1" applyFont="1" applyBorder="1" applyAlignment="1" applyProtection="1">
      <alignment horizontal="right"/>
      <protection locked="0"/>
    </xf>
    <xf numFmtId="0" fontId="72" fillId="0" borderId="19" xfId="0" applyFont="1" applyFill="1" applyBorder="1" applyAlignment="1" applyProtection="1">
      <alignment horizontal="center"/>
      <protection locked="0"/>
    </xf>
    <xf numFmtId="0" fontId="72" fillId="0" borderId="20" xfId="0" applyFont="1" applyFill="1" applyBorder="1" applyAlignment="1" applyProtection="1">
      <alignment horizontal="center"/>
      <protection locked="0"/>
    </xf>
    <xf numFmtId="0" fontId="72" fillId="0" borderId="21" xfId="0" applyFont="1" applyFill="1" applyBorder="1" applyAlignment="1" applyProtection="1">
      <alignment horizontal="center"/>
      <protection locked="0"/>
    </xf>
    <xf numFmtId="3" fontId="72" fillId="8" borderId="19" xfId="0" applyNumberFormat="1" applyFont="1" applyFill="1" applyBorder="1" applyAlignment="1" applyProtection="1">
      <alignment horizontal="center"/>
      <protection locked="0"/>
    </xf>
    <xf numFmtId="3" fontId="72" fillId="8" borderId="20" xfId="0" applyNumberFormat="1" applyFont="1" applyFill="1" applyBorder="1" applyAlignment="1" applyProtection="1">
      <alignment horizontal="center"/>
      <protection locked="0"/>
    </xf>
    <xf numFmtId="3" fontId="72" fillId="8" borderId="21" xfId="0" applyNumberFormat="1" applyFont="1" applyFill="1" applyBorder="1" applyAlignment="1" applyProtection="1">
      <alignment horizontal="center"/>
      <protection locked="0"/>
    </xf>
    <xf numFmtId="0" fontId="0" fillId="0" borderId="20" xfId="0" applyBorder="1" applyAlignment="1">
      <alignment horizontal="left" vertical="center" wrapText="1"/>
    </xf>
    <xf numFmtId="165" fontId="72" fillId="2" borderId="19" xfId="0" applyNumberFormat="1" applyFont="1" applyFill="1" applyBorder="1" applyAlignment="1" applyProtection="1">
      <alignment horizontal="center"/>
    </xf>
    <xf numFmtId="165" fontId="72" fillId="2" borderId="20" xfId="0" applyNumberFormat="1" applyFont="1" applyFill="1" applyBorder="1" applyAlignment="1" applyProtection="1">
      <alignment horizontal="center"/>
    </xf>
    <xf numFmtId="165" fontId="72" fillId="2" borderId="32" xfId="0" applyNumberFormat="1" applyFont="1" applyFill="1" applyBorder="1" applyAlignment="1" applyProtection="1">
      <alignment horizontal="center"/>
    </xf>
    <xf numFmtId="165" fontId="72" fillId="0" borderId="30" xfId="0" applyNumberFormat="1" applyFont="1" applyFill="1" applyBorder="1" applyAlignment="1" applyProtection="1">
      <alignment horizontal="right"/>
      <protection locked="0"/>
    </xf>
    <xf numFmtId="165" fontId="72" fillId="0" borderId="56" xfId="0" applyNumberFormat="1" applyFont="1" applyFill="1" applyBorder="1" applyAlignment="1" applyProtection="1">
      <alignment horizontal="right"/>
      <protection locked="0"/>
    </xf>
    <xf numFmtId="165" fontId="72" fillId="8" borderId="5" xfId="0" applyNumberFormat="1" applyFont="1" applyFill="1" applyBorder="1" applyAlignment="1" applyProtection="1">
      <alignment horizontal="right"/>
      <protection locked="0"/>
    </xf>
    <xf numFmtId="165" fontId="72" fillId="8" borderId="52" xfId="0" applyNumberFormat="1" applyFont="1" applyFill="1" applyBorder="1" applyAlignment="1" applyProtection="1">
      <alignment horizontal="right"/>
      <protection locked="0"/>
    </xf>
    <xf numFmtId="165" fontId="72" fillId="2" borderId="5" xfId="0" applyNumberFormat="1" applyFont="1" applyFill="1" applyBorder="1" applyAlignment="1" applyProtection="1">
      <alignment horizontal="right"/>
    </xf>
    <xf numFmtId="165" fontId="72" fillId="2" borderId="52" xfId="0" applyNumberFormat="1" applyFont="1" applyFill="1" applyBorder="1" applyAlignment="1" applyProtection="1">
      <alignment horizontal="right"/>
    </xf>
    <xf numFmtId="165" fontId="10" fillId="2" borderId="5" xfId="0" applyNumberFormat="1" applyFont="1" applyFill="1" applyBorder="1" applyAlignment="1" applyProtection="1">
      <alignment horizontal="right" wrapText="1"/>
    </xf>
    <xf numFmtId="165" fontId="10" fillId="2" borderId="52" xfId="0" applyNumberFormat="1" applyFont="1" applyFill="1" applyBorder="1" applyAlignment="1" applyProtection="1">
      <alignment horizontal="right" wrapText="1"/>
    </xf>
    <xf numFmtId="165" fontId="72" fillId="0" borderId="5" xfId="0" applyNumberFormat="1" applyFont="1" applyFill="1" applyBorder="1" applyAlignment="1" applyProtection="1">
      <alignment horizontal="right"/>
      <protection locked="0"/>
    </xf>
    <xf numFmtId="165" fontId="72" fillId="0" borderId="52" xfId="0" applyNumberFormat="1" applyFont="1" applyFill="1" applyBorder="1" applyAlignment="1" applyProtection="1">
      <alignment horizontal="right"/>
      <protection locked="0"/>
    </xf>
    <xf numFmtId="0" fontId="4" fillId="2" borderId="75" xfId="0" applyFont="1" applyFill="1" applyBorder="1" applyAlignment="1" applyProtection="1">
      <alignment horizontal="left"/>
    </xf>
    <xf numFmtId="0" fontId="4" fillId="2" borderId="25" xfId="0" applyFont="1" applyFill="1" applyBorder="1" applyAlignment="1" applyProtection="1">
      <alignment horizontal="left"/>
    </xf>
    <xf numFmtId="0" fontId="4" fillId="2" borderId="76" xfId="0" applyFont="1" applyFill="1" applyBorder="1" applyAlignment="1" applyProtection="1">
      <alignment horizontal="left"/>
    </xf>
    <xf numFmtId="0" fontId="72" fillId="0" borderId="43" xfId="0" applyFont="1" applyBorder="1" applyAlignment="1" applyProtection="1">
      <alignment vertical="center"/>
      <protection locked="0"/>
    </xf>
    <xf numFmtId="0" fontId="72" fillId="0" borderId="28" xfId="0" applyFont="1" applyBorder="1" applyAlignment="1" applyProtection="1">
      <alignment vertical="center"/>
      <protection locked="0"/>
    </xf>
    <xf numFmtId="0" fontId="72" fillId="0" borderId="27" xfId="0" applyFont="1" applyBorder="1" applyAlignment="1" applyProtection="1">
      <alignment vertical="center" wrapText="1"/>
      <protection locked="0"/>
    </xf>
    <xf numFmtId="0" fontId="72" fillId="0" borderId="43" xfId="0" applyFont="1" applyBorder="1" applyAlignment="1" applyProtection="1">
      <alignment vertical="center" wrapText="1"/>
      <protection locked="0"/>
    </xf>
    <xf numFmtId="0" fontId="72" fillId="0" borderId="42" xfId="0" applyFont="1" applyBorder="1" applyAlignment="1" applyProtection="1">
      <alignment vertical="center" wrapText="1"/>
      <protection locked="0"/>
    </xf>
    <xf numFmtId="4" fontId="72" fillId="0" borderId="27" xfId="0" applyNumberFormat="1" applyFont="1" applyFill="1" applyBorder="1" applyAlignment="1" applyProtection="1">
      <alignment horizontal="right"/>
      <protection locked="0"/>
    </xf>
    <xf numFmtId="4" fontId="72" fillId="0" borderId="43" xfId="0" applyNumberFormat="1" applyFont="1" applyFill="1" applyBorder="1" applyAlignment="1" applyProtection="1">
      <alignment horizontal="right"/>
      <protection locked="0"/>
    </xf>
    <xf numFmtId="4" fontId="72" fillId="0" borderId="28" xfId="0" applyNumberFormat="1" applyFont="1" applyFill="1" applyBorder="1" applyAlignment="1" applyProtection="1">
      <alignment horizontal="right"/>
      <protection locked="0"/>
    </xf>
    <xf numFmtId="14" fontId="71" fillId="0" borderId="19" xfId="0" applyNumberFormat="1" applyFont="1" applyFill="1" applyBorder="1" applyAlignment="1" applyProtection="1">
      <alignment horizontal="center" vertical="center"/>
    </xf>
    <xf numFmtId="14" fontId="71" fillId="0" borderId="20" xfId="0" applyNumberFormat="1" applyFont="1" applyFill="1" applyBorder="1" applyAlignment="1" applyProtection="1">
      <alignment horizontal="center" vertical="center"/>
    </xf>
    <xf numFmtId="14" fontId="71" fillId="0" borderId="21" xfId="0" applyNumberFormat="1" applyFont="1" applyFill="1" applyBorder="1" applyAlignment="1" applyProtection="1">
      <alignment horizontal="center" vertical="center"/>
    </xf>
    <xf numFmtId="0" fontId="4" fillId="0" borderId="19" xfId="0" quotePrefix="1" applyFont="1" applyFill="1" applyBorder="1" applyAlignment="1" applyProtection="1">
      <alignment horizontal="left" vertical="center" wrapText="1"/>
    </xf>
    <xf numFmtId="0" fontId="4" fillId="0" borderId="20" xfId="0" quotePrefix="1" applyFont="1" applyFill="1" applyBorder="1" applyAlignment="1" applyProtection="1">
      <alignment horizontal="left" vertical="center" wrapText="1"/>
    </xf>
    <xf numFmtId="0" fontId="4" fillId="0" borderId="32" xfId="0" quotePrefix="1" applyFont="1" applyFill="1" applyBorder="1" applyAlignment="1" applyProtection="1">
      <alignment horizontal="left" vertical="center" wrapText="1"/>
    </xf>
    <xf numFmtId="44" fontId="4" fillId="0" borderId="19" xfId="5" quotePrefix="1" applyFont="1" applyFill="1" applyBorder="1" applyAlignment="1" applyProtection="1">
      <alignment vertical="center" wrapText="1"/>
    </xf>
    <xf numFmtId="44" fontId="4" fillId="0" borderId="20" xfId="5" quotePrefix="1" applyFont="1" applyFill="1" applyBorder="1" applyAlignment="1" applyProtection="1">
      <alignment vertical="center" wrapText="1"/>
    </xf>
    <xf numFmtId="44" fontId="4" fillId="0" borderId="32" xfId="5" quotePrefix="1" applyFont="1" applyFill="1" applyBorder="1" applyAlignment="1" applyProtection="1">
      <alignment vertical="center" wrapText="1"/>
    </xf>
    <xf numFmtId="14" fontId="71" fillId="0" borderId="5" xfId="0" applyNumberFormat="1" applyFont="1" applyFill="1" applyBorder="1" applyAlignment="1" applyProtection="1">
      <alignment horizontal="center" vertical="center"/>
    </xf>
    <xf numFmtId="0" fontId="4" fillId="8" borderId="17"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4" fillId="8" borderId="43" xfId="0" applyFont="1" applyFill="1" applyBorder="1" applyAlignment="1" applyProtection="1">
      <alignment horizontal="left" vertical="center" wrapText="1"/>
    </xf>
    <xf numFmtId="0" fontId="4" fillId="8" borderId="42" xfId="0" applyFont="1" applyFill="1" applyBorder="1" applyAlignment="1" applyProtection="1">
      <alignment horizontal="left" vertical="center" wrapText="1"/>
    </xf>
    <xf numFmtId="14" fontId="71" fillId="8" borderId="17" xfId="0" applyNumberFormat="1" applyFont="1" applyFill="1" applyBorder="1" applyAlignment="1" applyProtection="1">
      <alignment horizontal="center" vertical="center"/>
    </xf>
    <xf numFmtId="14" fontId="71" fillId="8" borderId="15" xfId="0" applyNumberFormat="1" applyFont="1" applyFill="1" applyBorder="1" applyAlignment="1" applyProtection="1">
      <alignment horizontal="center" vertical="center"/>
    </xf>
    <xf numFmtId="14" fontId="71" fillId="8" borderId="18" xfId="0" applyNumberFormat="1" applyFont="1" applyFill="1" applyBorder="1" applyAlignment="1" applyProtection="1">
      <alignment horizontal="center" vertical="center"/>
    </xf>
    <xf numFmtId="14" fontId="71" fillId="8" borderId="27" xfId="0" applyNumberFormat="1" applyFont="1" applyFill="1" applyBorder="1" applyAlignment="1" applyProtection="1">
      <alignment horizontal="center" vertical="center"/>
    </xf>
    <xf numFmtId="14" fontId="71" fillId="8" borderId="43" xfId="0" applyNumberFormat="1" applyFont="1" applyFill="1" applyBorder="1" applyAlignment="1" applyProtection="1">
      <alignment horizontal="center" vertical="center"/>
    </xf>
    <xf numFmtId="14" fontId="71" fillId="8" borderId="28" xfId="0" applyNumberFormat="1" applyFont="1" applyFill="1" applyBorder="1" applyAlignment="1" applyProtection="1">
      <alignment horizontal="center" vertical="center"/>
    </xf>
    <xf numFmtId="14" fontId="71" fillId="0" borderId="17" xfId="0" applyNumberFormat="1" applyFont="1" applyFill="1" applyBorder="1" applyAlignment="1" applyProtection="1">
      <alignment horizontal="center" vertical="center"/>
    </xf>
    <xf numFmtId="14" fontId="71" fillId="0" borderId="15" xfId="0" applyNumberFormat="1" applyFont="1" applyFill="1" applyBorder="1" applyAlignment="1" applyProtection="1">
      <alignment horizontal="center" vertical="center"/>
    </xf>
    <xf numFmtId="14" fontId="71" fillId="0" borderId="18" xfId="0" applyNumberFormat="1" applyFont="1" applyFill="1" applyBorder="1" applyAlignment="1" applyProtection="1">
      <alignment horizontal="center" vertical="center"/>
    </xf>
    <xf numFmtId="14" fontId="71" fillId="0" borderId="46" xfId="0" applyNumberFormat="1" applyFont="1" applyFill="1" applyBorder="1" applyAlignment="1" applyProtection="1">
      <alignment horizontal="center" vertical="center"/>
    </xf>
    <xf numFmtId="14" fontId="71" fillId="0" borderId="41" xfId="0" applyNumberFormat="1" applyFont="1" applyFill="1" applyBorder="1" applyAlignment="1" applyProtection="1">
      <alignment horizontal="center" vertical="center"/>
    </xf>
    <xf numFmtId="14" fontId="71" fillId="0" borderId="55" xfId="0" applyNumberFormat="1" applyFont="1" applyFill="1" applyBorder="1" applyAlignment="1" applyProtection="1">
      <alignment horizontal="center" vertical="center"/>
    </xf>
    <xf numFmtId="4" fontId="72" fillId="0" borderId="43" xfId="0" applyNumberFormat="1" applyFont="1" applyBorder="1" applyAlignment="1" applyProtection="1">
      <alignment horizontal="center"/>
      <protection locked="0"/>
    </xf>
    <xf numFmtId="4" fontId="72" fillId="0" borderId="42" xfId="0" applyNumberFormat="1" applyFont="1" applyBorder="1" applyAlignment="1" applyProtection="1">
      <alignment horizontal="center"/>
      <protection locked="0"/>
    </xf>
    <xf numFmtId="4" fontId="84" fillId="8" borderId="19" xfId="0" applyNumberFormat="1" applyFont="1" applyFill="1" applyBorder="1" applyAlignment="1" applyProtection="1">
      <alignment horizontal="right"/>
    </xf>
    <xf numFmtId="4" fontId="84" fillId="8" borderId="20" xfId="0" applyNumberFormat="1" applyFont="1" applyFill="1" applyBorder="1" applyAlignment="1" applyProtection="1">
      <alignment horizontal="right"/>
    </xf>
    <xf numFmtId="4" fontId="84" fillId="8" borderId="32" xfId="0" applyNumberFormat="1" applyFont="1" applyFill="1" applyBorder="1" applyAlignment="1" applyProtection="1">
      <alignment horizontal="right"/>
    </xf>
    <xf numFmtId="14" fontId="1" fillId="0" borderId="19" xfId="0" applyNumberFormat="1" applyFont="1" applyFill="1" applyBorder="1" applyAlignment="1" applyProtection="1">
      <alignment horizontal="center" vertical="center"/>
    </xf>
    <xf numFmtId="14" fontId="1" fillId="0" borderId="20" xfId="0" applyNumberFormat="1" applyFont="1" applyFill="1" applyBorder="1" applyAlignment="1" applyProtection="1">
      <alignment horizontal="center" vertical="center"/>
    </xf>
    <xf numFmtId="14" fontId="1" fillId="0" borderId="32" xfId="0" applyNumberFormat="1" applyFont="1" applyFill="1" applyBorder="1" applyAlignment="1" applyProtection="1">
      <alignment horizontal="center" vertical="center"/>
    </xf>
    <xf numFmtId="16" fontId="72" fillId="0" borderId="59" xfId="0" applyNumberFormat="1" applyFont="1" applyBorder="1" applyAlignment="1" applyProtection="1">
      <alignment shrinkToFit="1"/>
      <protection locked="0"/>
    </xf>
    <xf numFmtId="0" fontId="72" fillId="0" borderId="19" xfId="0" applyFont="1" applyFill="1" applyBorder="1" applyAlignment="1" applyProtection="1">
      <alignment horizontal="left" vertical="center"/>
      <protection locked="0"/>
    </xf>
    <xf numFmtId="0" fontId="72" fillId="0" borderId="20" xfId="0" applyFont="1" applyFill="1" applyBorder="1" applyAlignment="1" applyProtection="1">
      <alignment horizontal="left" vertical="center"/>
      <protection locked="0"/>
    </xf>
    <xf numFmtId="0" fontId="72" fillId="0" borderId="21" xfId="0" applyFont="1" applyFill="1" applyBorder="1" applyAlignment="1" applyProtection="1">
      <alignment horizontal="left" vertical="center"/>
      <protection locked="0"/>
    </xf>
    <xf numFmtId="14" fontId="72" fillId="0" borderId="19" xfId="0" applyNumberFormat="1" applyFont="1" applyFill="1" applyBorder="1" applyAlignment="1" applyProtection="1">
      <alignment horizontal="left" vertical="center" wrapText="1"/>
      <protection locked="0"/>
    </xf>
    <xf numFmtId="14" fontId="72" fillId="0" borderId="20" xfId="0" applyNumberFormat="1" applyFont="1" applyFill="1" applyBorder="1" applyAlignment="1" applyProtection="1">
      <alignment horizontal="left" vertical="center" wrapText="1"/>
      <protection locked="0"/>
    </xf>
    <xf numFmtId="14" fontId="72" fillId="0" borderId="21" xfId="0" applyNumberFormat="1" applyFont="1" applyFill="1" applyBorder="1" applyAlignment="1" applyProtection="1">
      <alignment horizontal="left" vertical="center" wrapText="1"/>
      <protection locked="0"/>
    </xf>
    <xf numFmtId="14" fontId="72" fillId="0" borderId="19" xfId="0" applyNumberFormat="1" applyFont="1" applyFill="1" applyBorder="1" applyAlignment="1" applyProtection="1">
      <alignment horizontal="left" vertical="center"/>
      <protection locked="0"/>
    </xf>
    <xf numFmtId="14" fontId="72" fillId="0" borderId="20" xfId="0" applyNumberFormat="1" applyFont="1" applyFill="1" applyBorder="1" applyAlignment="1" applyProtection="1">
      <alignment horizontal="left" vertical="center"/>
      <protection locked="0"/>
    </xf>
    <xf numFmtId="14" fontId="72" fillId="0" borderId="21" xfId="0" applyNumberFormat="1" applyFont="1" applyFill="1" applyBorder="1" applyAlignment="1" applyProtection="1">
      <alignment horizontal="left" vertical="center"/>
      <protection locked="0"/>
    </xf>
    <xf numFmtId="165" fontId="72" fillId="2" borderId="19" xfId="0" applyNumberFormat="1" applyFont="1" applyFill="1" applyBorder="1" applyAlignment="1" applyProtection="1">
      <alignment horizontal="right" vertical="center"/>
    </xf>
    <xf numFmtId="165" fontId="72" fillId="2" borderId="20" xfId="0" applyNumberFormat="1" applyFont="1" applyFill="1" applyBorder="1" applyAlignment="1" applyProtection="1">
      <alignment horizontal="right" vertical="center"/>
    </xf>
    <xf numFmtId="165" fontId="72" fillId="2" borderId="32" xfId="0" applyNumberFormat="1" applyFont="1" applyFill="1" applyBorder="1" applyAlignment="1" applyProtection="1">
      <alignment horizontal="right" vertical="center"/>
    </xf>
    <xf numFmtId="0" fontId="85" fillId="0" borderId="19" xfId="0" applyFont="1" applyFill="1" applyBorder="1" applyAlignment="1" applyProtection="1">
      <alignment horizontal="left" vertical="center" wrapText="1" shrinkToFit="1"/>
      <protection locked="0"/>
    </xf>
    <xf numFmtId="0" fontId="85" fillId="0" borderId="20" xfId="0" applyFont="1" applyFill="1" applyBorder="1" applyAlignment="1" applyProtection="1">
      <alignment horizontal="left" vertical="center" wrapText="1" shrinkToFit="1"/>
      <protection locked="0"/>
    </xf>
    <xf numFmtId="0" fontId="85" fillId="0" borderId="21" xfId="0" applyFont="1" applyFill="1" applyBorder="1" applyAlignment="1" applyProtection="1">
      <alignment horizontal="left" vertical="center" wrapText="1" shrinkToFit="1"/>
      <protection locked="0"/>
    </xf>
    <xf numFmtId="3" fontId="72" fillId="0" borderId="19" xfId="0" applyNumberFormat="1" applyFont="1" applyBorder="1" applyAlignment="1" applyProtection="1">
      <alignment horizontal="center" vertical="center"/>
      <protection locked="0"/>
    </xf>
    <xf numFmtId="3" fontId="72" fillId="0" borderId="20" xfId="0" applyNumberFormat="1" applyFont="1" applyBorder="1" applyAlignment="1" applyProtection="1">
      <alignment horizontal="center" vertical="center"/>
      <protection locked="0"/>
    </xf>
    <xf numFmtId="3" fontId="72" fillId="0" borderId="21" xfId="0" applyNumberFormat="1" applyFont="1" applyBorder="1" applyAlignment="1" applyProtection="1">
      <alignment horizontal="center" vertical="center"/>
      <protection locked="0"/>
    </xf>
    <xf numFmtId="4" fontId="72" fillId="2" borderId="19" xfId="0" applyNumberFormat="1" applyFont="1" applyFill="1" applyBorder="1" applyAlignment="1" applyProtection="1">
      <alignment horizontal="right"/>
    </xf>
    <xf numFmtId="4" fontId="72" fillId="2" borderId="20" xfId="0" applyNumberFormat="1" applyFont="1" applyFill="1" applyBorder="1" applyAlignment="1" applyProtection="1">
      <alignment horizontal="right"/>
    </xf>
    <xf numFmtId="4" fontId="72" fillId="2" borderId="32" xfId="0" applyNumberFormat="1" applyFont="1" applyFill="1" applyBorder="1" applyAlignment="1" applyProtection="1">
      <alignment horizontal="right"/>
    </xf>
    <xf numFmtId="0" fontId="4" fillId="2" borderId="32" xfId="0" applyFont="1" applyFill="1" applyBorder="1" applyAlignment="1" applyProtection="1">
      <alignment horizontal="left" wrapText="1"/>
    </xf>
    <xf numFmtId="0" fontId="76" fillId="9" borderId="0" xfId="0" applyFont="1" applyFill="1" applyBorder="1" applyAlignment="1" applyProtection="1">
      <alignment horizontal="left"/>
    </xf>
    <xf numFmtId="0" fontId="72" fillId="0" borderId="32" xfId="0" applyFont="1" applyFill="1" applyBorder="1" applyAlignment="1" applyProtection="1">
      <alignment horizontal="left" vertical="center"/>
      <protection locked="0"/>
    </xf>
    <xf numFmtId="0" fontId="85" fillId="0" borderId="32" xfId="0" applyFont="1" applyFill="1" applyBorder="1" applyAlignment="1" applyProtection="1">
      <alignment horizontal="left" vertical="center" wrapText="1" shrinkToFit="1"/>
      <protection locked="0"/>
    </xf>
    <xf numFmtId="164" fontId="72" fillId="0" borderId="19" xfId="0" applyNumberFormat="1" applyFont="1" applyBorder="1" applyAlignment="1" applyProtection="1">
      <alignment horizontal="left" vertical="center" wrapText="1"/>
      <protection locked="0"/>
    </xf>
    <xf numFmtId="164" fontId="72" fillId="0" borderId="21" xfId="0" applyNumberFormat="1" applyFont="1" applyBorder="1" applyAlignment="1" applyProtection="1">
      <alignment horizontal="left" vertical="center" wrapText="1"/>
      <protection locked="0"/>
    </xf>
    <xf numFmtId="14" fontId="72" fillId="0" borderId="32" xfId="0" applyNumberFormat="1" applyFont="1" applyFill="1" applyBorder="1" applyAlignment="1" applyProtection="1">
      <alignment horizontal="left" vertical="center"/>
      <protection locked="0"/>
    </xf>
    <xf numFmtId="0" fontId="5" fillId="2" borderId="19" xfId="0" quotePrefix="1" applyFont="1" applyFill="1" applyBorder="1" applyAlignment="1" applyProtection="1">
      <alignment horizontal="left" wrapText="1"/>
    </xf>
    <xf numFmtId="0" fontId="5" fillId="2" borderId="20" xfId="0" applyFont="1" applyFill="1" applyBorder="1" applyAlignment="1" applyProtection="1">
      <alignment horizontal="left" wrapText="1"/>
    </xf>
    <xf numFmtId="0" fontId="5" fillId="2" borderId="21" xfId="0" applyFont="1" applyFill="1" applyBorder="1" applyAlignment="1" applyProtection="1">
      <alignment horizontal="left" wrapText="1"/>
    </xf>
    <xf numFmtId="4" fontId="72" fillId="2" borderId="5" xfId="0" applyNumberFormat="1" applyFont="1" applyFill="1" applyBorder="1" applyAlignment="1" applyProtection="1">
      <alignment horizontal="right"/>
    </xf>
    <xf numFmtId="4" fontId="72" fillId="2" borderId="52" xfId="0" applyNumberFormat="1" applyFont="1" applyFill="1" applyBorder="1" applyAlignment="1" applyProtection="1">
      <alignment horizontal="right"/>
    </xf>
    <xf numFmtId="0" fontId="4" fillId="2" borderId="27" xfId="0" applyFont="1" applyFill="1" applyBorder="1" applyAlignment="1" applyProtection="1">
      <alignment horizontal="left"/>
    </xf>
    <xf numFmtId="0" fontId="4" fillId="2" borderId="43" xfId="0" applyFont="1" applyFill="1" applyBorder="1" applyAlignment="1" applyProtection="1">
      <alignment horizontal="left"/>
    </xf>
    <xf numFmtId="0" fontId="4" fillId="2" borderId="28" xfId="0" applyFont="1" applyFill="1" applyBorder="1" applyAlignment="1" applyProtection="1">
      <alignment horizontal="left"/>
    </xf>
    <xf numFmtId="0" fontId="5" fillId="2" borderId="19" xfId="0" applyFont="1" applyFill="1" applyBorder="1" applyAlignment="1" applyProtection="1">
      <alignment horizontal="center" wrapText="1"/>
    </xf>
    <xf numFmtId="0" fontId="0" fillId="0" borderId="32" xfId="0" applyBorder="1"/>
    <xf numFmtId="165" fontId="72" fillId="0" borderId="19" xfId="0" applyNumberFormat="1" applyFont="1" applyBorder="1" applyAlignment="1" applyProtection="1">
      <alignment horizontal="center" vertical="center"/>
      <protection locked="0"/>
    </xf>
    <xf numFmtId="165" fontId="72" fillId="0" borderId="20" xfId="0" applyNumberFormat="1" applyFont="1" applyBorder="1" applyAlignment="1" applyProtection="1">
      <alignment horizontal="center" vertical="center"/>
      <protection locked="0"/>
    </xf>
    <xf numFmtId="165" fontId="72" fillId="0" borderId="21" xfId="0" applyNumberFormat="1" applyFont="1" applyBorder="1" applyAlignment="1" applyProtection="1">
      <alignment horizontal="center" vertical="center"/>
      <protection locked="0"/>
    </xf>
    <xf numFmtId="49" fontId="72" fillId="0" borderId="19" xfId="0" applyNumberFormat="1" applyFont="1" applyBorder="1" applyAlignment="1" applyProtection="1">
      <alignment horizontal="center" vertical="center"/>
      <protection locked="0"/>
    </xf>
    <xf numFmtId="49" fontId="72" fillId="0" borderId="20" xfId="0" applyNumberFormat="1" applyFont="1" applyBorder="1" applyAlignment="1" applyProtection="1">
      <alignment horizontal="center" vertical="center"/>
      <protection locked="0"/>
    </xf>
    <xf numFmtId="49" fontId="72" fillId="0" borderId="21" xfId="0" applyNumberFormat="1" applyFont="1" applyBorder="1" applyAlignment="1" applyProtection="1">
      <alignment horizontal="center" vertical="center"/>
      <protection locked="0"/>
    </xf>
    <xf numFmtId="0" fontId="4" fillId="2" borderId="19" xfId="0" applyNumberFormat="1" applyFont="1" applyFill="1" applyBorder="1" applyAlignment="1" applyProtection="1">
      <alignment vertical="top" wrapText="1"/>
    </xf>
    <xf numFmtId="0" fontId="4" fillId="2" borderId="20" xfId="0" applyNumberFormat="1" applyFont="1" applyFill="1" applyBorder="1" applyAlignment="1" applyProtection="1">
      <alignment vertical="top" wrapText="1"/>
    </xf>
    <xf numFmtId="0" fontId="4" fillId="2" borderId="32" xfId="0" applyNumberFormat="1" applyFont="1" applyFill="1" applyBorder="1" applyAlignment="1" applyProtection="1">
      <alignment vertical="top" wrapText="1"/>
    </xf>
    <xf numFmtId="49" fontId="75" fillId="0" borderId="20" xfId="0" applyNumberFormat="1" applyFont="1" applyFill="1" applyBorder="1" applyAlignment="1" applyProtection="1">
      <alignment horizontal="left" vertical="top" wrapText="1"/>
      <protection locked="0"/>
    </xf>
    <xf numFmtId="49" fontId="75" fillId="0" borderId="32" xfId="0" applyNumberFormat="1" applyFont="1" applyFill="1" applyBorder="1" applyAlignment="1" applyProtection="1">
      <alignment horizontal="left" vertical="top" wrapText="1"/>
      <protection locked="0"/>
    </xf>
    <xf numFmtId="49" fontId="79" fillId="8" borderId="27" xfId="0" applyNumberFormat="1" applyFont="1" applyFill="1" applyBorder="1" applyAlignment="1" applyProtection="1">
      <alignment horizontal="left" vertical="center" wrapText="1"/>
    </xf>
    <xf numFmtId="49" fontId="79" fillId="8" borderId="43" xfId="0" applyNumberFormat="1" applyFont="1" applyFill="1" applyBorder="1" applyAlignment="1" applyProtection="1">
      <alignment horizontal="left" vertical="center" wrapText="1"/>
    </xf>
    <xf numFmtId="49" fontId="79" fillId="8" borderId="28" xfId="0" applyNumberFormat="1" applyFont="1" applyFill="1" applyBorder="1" applyAlignment="1" applyProtection="1">
      <alignment horizontal="left" vertical="center" wrapText="1"/>
    </xf>
    <xf numFmtId="0" fontId="83" fillId="0" borderId="60" xfId="0" applyFont="1" applyFill="1" applyBorder="1" applyAlignment="1" applyProtection="1">
      <alignment horizontal="left"/>
      <protection locked="0"/>
    </xf>
    <xf numFmtId="0" fontId="83" fillId="0" borderId="8" xfId="0" applyFont="1" applyFill="1" applyBorder="1" applyAlignment="1" applyProtection="1">
      <alignment horizontal="left"/>
      <protection locked="0"/>
    </xf>
    <xf numFmtId="0" fontId="83" fillId="0" borderId="61" xfId="0" applyFont="1" applyFill="1" applyBorder="1" applyAlignment="1" applyProtection="1">
      <alignment horizontal="left"/>
      <protection locked="0"/>
    </xf>
    <xf numFmtId="49" fontId="71" fillId="0" borderId="19" xfId="0" applyNumberFormat="1" applyFont="1" applyFill="1" applyBorder="1" applyAlignment="1" applyProtection="1">
      <alignment horizontal="left" shrinkToFit="1"/>
      <protection locked="0"/>
    </xf>
    <xf numFmtId="49" fontId="71" fillId="0" borderId="20" xfId="0" applyNumberFormat="1" applyFont="1" applyFill="1" applyBorder="1" applyAlignment="1" applyProtection="1">
      <alignment horizontal="left" shrinkToFit="1"/>
      <protection locked="0"/>
    </xf>
    <xf numFmtId="49" fontId="71" fillId="0" borderId="32" xfId="0" applyNumberFormat="1" applyFont="1" applyFill="1" applyBorder="1" applyAlignment="1" applyProtection="1">
      <alignment horizontal="left" shrinkToFit="1"/>
      <protection locked="0"/>
    </xf>
    <xf numFmtId="0" fontId="0" fillId="2" borderId="1" xfId="0" applyFill="1" applyBorder="1" applyAlignment="1" applyProtection="1">
      <alignment horizontal="left"/>
    </xf>
    <xf numFmtId="0" fontId="0" fillId="2" borderId="0" xfId="0" applyFill="1" applyBorder="1" applyAlignment="1" applyProtection="1">
      <alignment horizontal="left"/>
    </xf>
    <xf numFmtId="0" fontId="0" fillId="2" borderId="10" xfId="0" applyFill="1" applyBorder="1" applyAlignment="1" applyProtection="1">
      <alignment horizontal="left"/>
    </xf>
    <xf numFmtId="49" fontId="79" fillId="2" borderId="59" xfId="0" applyNumberFormat="1" applyFont="1" applyFill="1" applyBorder="1" applyAlignment="1" applyProtection="1">
      <alignment horizontal="left" vertical="center" wrapText="1"/>
    </xf>
    <xf numFmtId="49" fontId="72" fillId="0" borderId="6" xfId="0" applyNumberFormat="1" applyFont="1" applyBorder="1" applyAlignment="1" applyProtection="1">
      <alignment horizontal="left" vertical="center" wrapText="1"/>
      <protection locked="0"/>
    </xf>
    <xf numFmtId="49" fontId="72" fillId="0" borderId="20" xfId="0" applyNumberFormat="1" applyFont="1" applyBorder="1" applyAlignment="1" applyProtection="1">
      <alignment horizontal="left" vertical="center" wrapText="1"/>
      <protection locked="0"/>
    </xf>
    <xf numFmtId="49" fontId="72" fillId="0" borderId="21" xfId="0" applyNumberFormat="1" applyFont="1" applyBorder="1" applyAlignment="1" applyProtection="1">
      <alignment horizontal="left" vertical="center" wrapText="1"/>
      <protection locked="0"/>
    </xf>
    <xf numFmtId="4" fontId="72" fillId="8" borderId="5" xfId="0" applyNumberFormat="1" applyFont="1" applyFill="1" applyBorder="1" applyAlignment="1" applyProtection="1">
      <alignment horizontal="right"/>
      <protection locked="0"/>
    </xf>
    <xf numFmtId="4" fontId="72" fillId="8" borderId="52" xfId="0" applyNumberFormat="1" applyFont="1" applyFill="1" applyBorder="1" applyAlignment="1" applyProtection="1">
      <alignment horizontal="right"/>
      <protection locked="0"/>
    </xf>
    <xf numFmtId="3" fontId="72" fillId="0" borderId="5" xfId="0" applyNumberFormat="1" applyFont="1" applyFill="1" applyBorder="1" applyAlignment="1" applyProtection="1">
      <alignment horizontal="right" vertical="center"/>
      <protection locked="0"/>
    </xf>
    <xf numFmtId="0" fontId="4" fillId="2" borderId="5" xfId="0" applyNumberFormat="1" applyFont="1" applyFill="1" applyBorder="1" applyAlignment="1" applyProtection="1">
      <alignment horizontal="left" vertical="top" wrapText="1"/>
    </xf>
    <xf numFmtId="49" fontId="4" fillId="2" borderId="4" xfId="0" applyNumberFormat="1" applyFont="1" applyFill="1" applyBorder="1" applyAlignment="1" applyProtection="1">
      <alignment horizontal="left" vertical="top"/>
    </xf>
    <xf numFmtId="49" fontId="4" fillId="2" borderId="5" xfId="0" applyNumberFormat="1" applyFont="1" applyFill="1" applyBorder="1" applyAlignment="1" applyProtection="1">
      <alignment horizontal="left" vertical="top"/>
    </xf>
    <xf numFmtId="164" fontId="72" fillId="0" borderId="32" xfId="0" applyNumberFormat="1" applyFont="1" applyBorder="1" applyAlignment="1" applyProtection="1">
      <alignment horizontal="left" vertical="center" wrapText="1"/>
      <protection locked="0"/>
    </xf>
    <xf numFmtId="0" fontId="4" fillId="2" borderId="17" xfId="0" quotePrefix="1" applyFont="1" applyFill="1" applyBorder="1" applyAlignment="1" applyProtection="1">
      <alignment horizontal="left" vertical="center"/>
    </xf>
    <xf numFmtId="49" fontId="72" fillId="0" borderId="19" xfId="0" applyNumberFormat="1" applyFont="1" applyBorder="1" applyAlignment="1" applyProtection="1">
      <alignment horizontal="left" vertical="center" wrapText="1"/>
      <protection locked="0"/>
    </xf>
    <xf numFmtId="16" fontId="72" fillId="0" borderId="19" xfId="0" applyNumberFormat="1" applyFont="1" applyFill="1" applyBorder="1" applyAlignment="1" applyProtection="1">
      <alignment horizontal="center" vertical="center"/>
      <protection locked="0"/>
    </xf>
    <xf numFmtId="0" fontId="72" fillId="0" borderId="20" xfId="0" applyFont="1" applyFill="1" applyBorder="1" applyAlignment="1" applyProtection="1">
      <alignment horizontal="center" vertical="center"/>
      <protection locked="0"/>
    </xf>
    <xf numFmtId="0" fontId="72" fillId="0" borderId="21"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4" fillId="2" borderId="19" xfId="0" applyFont="1" applyFill="1" applyBorder="1" applyAlignment="1" applyProtection="1">
      <alignment horizontal="center" wrapText="1"/>
    </xf>
    <xf numFmtId="0" fontId="5" fillId="2" borderId="19" xfId="0" applyFont="1" applyFill="1" applyBorder="1" applyAlignment="1" applyProtection="1">
      <alignment wrapText="1"/>
    </xf>
    <xf numFmtId="0" fontId="5" fillId="2" borderId="20" xfId="0" applyFont="1" applyFill="1" applyBorder="1" applyAlignment="1" applyProtection="1">
      <alignment wrapText="1"/>
    </xf>
    <xf numFmtId="0" fontId="5" fillId="2" borderId="21" xfId="0" applyFont="1" applyFill="1" applyBorder="1" applyAlignment="1" applyProtection="1">
      <alignment wrapText="1"/>
    </xf>
    <xf numFmtId="0" fontId="4" fillId="2" borderId="21" xfId="0" applyFont="1" applyFill="1" applyBorder="1" applyAlignment="1" applyProtection="1">
      <alignment wrapText="1"/>
    </xf>
    <xf numFmtId="0" fontId="5" fillId="2" borderId="20" xfId="0" quotePrefix="1" applyFont="1" applyFill="1" applyBorder="1" applyAlignment="1" applyProtection="1">
      <alignment horizontal="left" wrapText="1"/>
    </xf>
    <xf numFmtId="0" fontId="5" fillId="2" borderId="21" xfId="0" quotePrefix="1" applyFont="1" applyFill="1" applyBorder="1" applyAlignment="1" applyProtection="1">
      <alignment horizontal="left" wrapText="1"/>
    </xf>
    <xf numFmtId="0" fontId="5" fillId="2" borderId="6" xfId="0" applyFont="1" applyFill="1" applyBorder="1" applyAlignment="1" applyProtection="1">
      <alignment horizontal="left" wrapText="1"/>
    </xf>
    <xf numFmtId="0" fontId="5" fillId="2" borderId="19" xfId="0" applyFont="1" applyFill="1" applyBorder="1" applyAlignment="1" applyProtection="1">
      <alignment horizontal="left" wrapText="1"/>
    </xf>
    <xf numFmtId="0" fontId="7" fillId="2" borderId="6" xfId="0" applyFont="1" applyFill="1" applyBorder="1" applyAlignment="1" applyProtection="1">
      <alignment horizontal="right"/>
    </xf>
    <xf numFmtId="0" fontId="7" fillId="2" borderId="21" xfId="0" applyFont="1" applyFill="1" applyBorder="1" applyAlignment="1" applyProtection="1">
      <alignment horizontal="right"/>
    </xf>
    <xf numFmtId="0" fontId="5" fillId="2" borderId="20" xfId="0" applyFont="1" applyFill="1" applyBorder="1" applyAlignment="1" applyProtection="1">
      <alignment horizontal="center" wrapText="1"/>
    </xf>
    <xf numFmtId="0" fontId="5" fillId="2" borderId="32" xfId="0" applyFont="1" applyFill="1" applyBorder="1" applyAlignment="1" applyProtection="1">
      <alignment horizontal="center" wrapText="1"/>
    </xf>
    <xf numFmtId="0" fontId="4" fillId="2" borderId="19" xfId="0" quotePrefix="1" applyFont="1" applyFill="1" applyBorder="1" applyAlignment="1" applyProtection="1">
      <alignment horizontal="center" wrapText="1"/>
    </xf>
    <xf numFmtId="0" fontId="4" fillId="2" borderId="20" xfId="0" quotePrefix="1" applyFont="1" applyFill="1" applyBorder="1" applyAlignment="1" applyProtection="1">
      <alignment horizontal="center" wrapText="1"/>
    </xf>
    <xf numFmtId="0" fontId="4" fillId="2" borderId="21" xfId="0" quotePrefix="1" applyFont="1" applyFill="1" applyBorder="1" applyAlignment="1" applyProtection="1">
      <alignment horizontal="center" wrapText="1"/>
    </xf>
    <xf numFmtId="0" fontId="5" fillId="2" borderId="4" xfId="0" applyFont="1" applyFill="1" applyBorder="1" applyAlignment="1" applyProtection="1">
      <alignment horizontal="left" wrapText="1"/>
    </xf>
    <xf numFmtId="0" fontId="5" fillId="2" borderId="5" xfId="0" applyFont="1" applyFill="1" applyBorder="1" applyAlignment="1" applyProtection="1">
      <alignment horizontal="left" wrapText="1"/>
    </xf>
    <xf numFmtId="0" fontId="5" fillId="2" borderId="19" xfId="0" quotePrefix="1" applyFont="1" applyFill="1" applyBorder="1" applyAlignment="1" applyProtection="1">
      <alignment horizontal="center" wrapText="1"/>
    </xf>
    <xf numFmtId="0" fontId="5" fillId="2" borderId="20" xfId="0" quotePrefix="1" applyFont="1" applyFill="1" applyBorder="1" applyAlignment="1" applyProtection="1">
      <alignment horizontal="center" wrapText="1"/>
    </xf>
    <xf numFmtId="0" fontId="5" fillId="2" borderId="21" xfId="0" quotePrefix="1" applyFont="1" applyFill="1" applyBorder="1" applyAlignment="1" applyProtection="1">
      <alignment horizontal="center" wrapText="1"/>
    </xf>
    <xf numFmtId="0" fontId="11" fillId="2" borderId="19" xfId="0" quotePrefix="1" applyFont="1" applyFill="1" applyBorder="1" applyAlignment="1" applyProtection="1">
      <alignment horizontal="center" wrapText="1"/>
    </xf>
    <xf numFmtId="0" fontId="11" fillId="2" borderId="20" xfId="0" applyFont="1" applyFill="1" applyBorder="1" applyAlignment="1" applyProtection="1">
      <alignment horizontal="center" wrapText="1"/>
    </xf>
    <xf numFmtId="0" fontId="11" fillId="2" borderId="21" xfId="0" applyFont="1" applyFill="1" applyBorder="1" applyAlignment="1" applyProtection="1">
      <alignment horizontal="center" wrapText="1"/>
    </xf>
    <xf numFmtId="0" fontId="5" fillId="2" borderId="21" xfId="0" applyFont="1" applyFill="1" applyBorder="1" applyAlignment="1" applyProtection="1">
      <alignment horizontal="center" wrapText="1"/>
    </xf>
    <xf numFmtId="0" fontId="7" fillId="2" borderId="4" xfId="0" applyFont="1" applyFill="1" applyBorder="1" applyAlignment="1" applyProtection="1">
      <alignment horizontal="right"/>
    </xf>
    <xf numFmtId="0" fontId="7" fillId="2" borderId="5" xfId="0" applyFont="1" applyFill="1" applyBorder="1" applyAlignment="1" applyProtection="1">
      <alignment horizontal="right"/>
    </xf>
    <xf numFmtId="49" fontId="72" fillId="0" borderId="77" xfId="0" applyNumberFormat="1" applyFont="1" applyBorder="1" applyAlignment="1" applyProtection="1">
      <alignment horizontal="left" vertical="top"/>
      <protection locked="0"/>
    </xf>
    <xf numFmtId="49" fontId="72" fillId="0" borderId="78" xfId="0" applyNumberFormat="1" applyFont="1" applyBorder="1" applyAlignment="1" applyProtection="1">
      <alignment horizontal="left" vertical="top"/>
      <protection locked="0"/>
    </xf>
    <xf numFmtId="49" fontId="72" fillId="0" borderId="79" xfId="0" applyNumberFormat="1" applyFont="1" applyBorder="1" applyAlignment="1" applyProtection="1">
      <alignment horizontal="left" vertical="top"/>
      <protection locked="0"/>
    </xf>
    <xf numFmtId="165" fontId="82" fillId="2" borderId="5" xfId="0" applyNumberFormat="1" applyFont="1" applyFill="1" applyBorder="1" applyAlignment="1" applyProtection="1">
      <alignment horizontal="right" wrapText="1"/>
    </xf>
    <xf numFmtId="165" fontId="82" fillId="2" borderId="52" xfId="0" applyNumberFormat="1" applyFont="1" applyFill="1" applyBorder="1" applyAlignment="1" applyProtection="1">
      <alignment horizontal="right" wrapText="1"/>
    </xf>
    <xf numFmtId="0" fontId="74" fillId="0" borderId="19"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14" fontId="72" fillId="0" borderId="46" xfId="0" applyNumberFormat="1" applyFont="1" applyBorder="1" applyAlignment="1" applyProtection="1">
      <alignment horizontal="left" vertical="center" wrapText="1"/>
      <protection locked="0"/>
    </xf>
    <xf numFmtId="14" fontId="72" fillId="0" borderId="41" xfId="0" applyNumberFormat="1" applyFont="1" applyBorder="1" applyAlignment="1" applyProtection="1">
      <alignment horizontal="left" vertical="center" wrapText="1"/>
      <protection locked="0"/>
    </xf>
    <xf numFmtId="14" fontId="72" fillId="0" borderId="55" xfId="0" applyNumberFormat="1" applyFont="1" applyBorder="1" applyAlignment="1" applyProtection="1">
      <alignment horizontal="left" vertical="center" wrapText="1"/>
      <protection locked="0"/>
    </xf>
    <xf numFmtId="0" fontId="10" fillId="7" borderId="46" xfId="0" applyFont="1" applyFill="1" applyBorder="1" applyAlignment="1" applyProtection="1">
      <alignment horizontal="left"/>
    </xf>
    <xf numFmtId="0" fontId="10" fillId="7" borderId="41" xfId="0" applyFont="1" applyFill="1" applyBorder="1" applyAlignment="1" applyProtection="1">
      <alignment horizontal="left"/>
    </xf>
    <xf numFmtId="0" fontId="10" fillId="7" borderId="58" xfId="0" applyFont="1" applyFill="1" applyBorder="1" applyAlignment="1" applyProtection="1">
      <alignment horizontal="left"/>
    </xf>
    <xf numFmtId="0" fontId="4" fillId="2" borderId="16" xfId="0" applyFont="1" applyFill="1" applyBorder="1" applyAlignment="1" applyProtection="1">
      <alignment horizontal="left" wrapText="1"/>
    </xf>
    <xf numFmtId="4" fontId="82" fillId="0" borderId="19" xfId="0" applyNumberFormat="1" applyFont="1" applyFill="1" applyBorder="1" applyAlignment="1" applyProtection="1">
      <alignment horizontal="center" vertical="center"/>
      <protection locked="0"/>
    </xf>
    <xf numFmtId="4" fontId="82" fillId="0" borderId="20" xfId="0" applyNumberFormat="1" applyFont="1" applyFill="1" applyBorder="1" applyAlignment="1" applyProtection="1">
      <alignment horizontal="center" vertical="center"/>
      <protection locked="0"/>
    </xf>
    <xf numFmtId="4" fontId="82" fillId="0" borderId="32" xfId="0" applyNumberFormat="1" applyFont="1" applyFill="1" applyBorder="1" applyAlignment="1" applyProtection="1">
      <alignment horizontal="center" vertical="center"/>
      <protection locked="0"/>
    </xf>
    <xf numFmtId="49" fontId="3" fillId="0" borderId="0" xfId="0" applyNumberFormat="1" applyFont="1" applyAlignment="1" applyProtection="1">
      <alignment horizontal="left"/>
    </xf>
    <xf numFmtId="0" fontId="4" fillId="0" borderId="1"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10" xfId="0" applyFont="1" applyFill="1" applyBorder="1" applyAlignment="1" applyProtection="1">
      <alignment horizontal="left" wrapText="1"/>
    </xf>
    <xf numFmtId="0" fontId="4" fillId="2" borderId="21" xfId="0" quotePrefix="1" applyFont="1" applyFill="1" applyBorder="1" applyAlignment="1" applyProtection="1">
      <alignment horizontal="left" vertical="center" wrapText="1"/>
    </xf>
    <xf numFmtId="0" fontId="4" fillId="2" borderId="32" xfId="0" applyFont="1" applyFill="1" applyBorder="1" applyAlignment="1" applyProtection="1">
      <alignment horizontal="left" vertical="center" wrapText="1"/>
    </xf>
    <xf numFmtId="0" fontId="4" fillId="2" borderId="19" xfId="0" applyNumberFormat="1" applyFont="1" applyFill="1" applyBorder="1" applyAlignment="1" applyProtection="1">
      <alignment horizontal="left" vertical="top" wrapText="1"/>
    </xf>
    <xf numFmtId="0" fontId="4" fillId="2" borderId="20"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0" fontId="7" fillId="8" borderId="33" xfId="2" applyFill="1" applyBorder="1" applyAlignment="1" applyProtection="1">
      <alignment horizontal="center" vertical="center"/>
    </xf>
    <xf numFmtId="0" fontId="7" fillId="8" borderId="37" xfId="2" applyFill="1" applyBorder="1" applyAlignment="1" applyProtection="1">
      <alignment vertical="center"/>
    </xf>
    <xf numFmtId="0" fontId="7" fillId="8" borderId="38" xfId="2" applyFill="1" applyBorder="1" applyAlignment="1" applyProtection="1">
      <alignment vertical="center"/>
    </xf>
    <xf numFmtId="0" fontId="7" fillId="8" borderId="0" xfId="2" applyFill="1" applyAlignment="1" applyProtection="1">
      <alignment horizontal="left" vertical="center"/>
    </xf>
    <xf numFmtId="0" fontId="7" fillId="8" borderId="10" xfId="2" applyFill="1" applyBorder="1" applyAlignment="1" applyProtection="1">
      <alignment horizontal="left" vertical="center"/>
    </xf>
    <xf numFmtId="0" fontId="3" fillId="8" borderId="0" xfId="2" applyFont="1" applyFill="1" applyAlignment="1" applyProtection="1">
      <alignment horizontal="left" vertical="center"/>
    </xf>
    <xf numFmtId="0" fontId="7" fillId="8" borderId="14" xfId="2" applyFont="1" applyFill="1" applyBorder="1" applyAlignment="1" applyProtection="1">
      <alignment horizontal="left" vertical="center"/>
    </xf>
    <xf numFmtId="0" fontId="7" fillId="8" borderId="18" xfId="2" applyFont="1" applyFill="1" applyBorder="1" applyAlignment="1" applyProtection="1">
      <alignment horizontal="left" vertical="center"/>
    </xf>
    <xf numFmtId="16" fontId="74" fillId="0" borderId="17" xfId="2" applyNumberFormat="1" applyFont="1" applyFill="1" applyBorder="1" applyAlignment="1" applyProtection="1">
      <alignment horizontal="left" vertical="center" wrapText="1" shrinkToFit="1"/>
      <protection locked="0"/>
    </xf>
    <xf numFmtId="0" fontId="74" fillId="0" borderId="15" xfId="2" applyFont="1" applyFill="1" applyBorder="1" applyAlignment="1" applyProtection="1">
      <alignment horizontal="left" vertical="center" wrapText="1" shrinkToFit="1"/>
      <protection locked="0"/>
    </xf>
    <xf numFmtId="0" fontId="74" fillId="0" borderId="18" xfId="2" applyFont="1" applyFill="1" applyBorder="1" applyAlignment="1" applyProtection="1">
      <alignment horizontal="left" vertical="center" wrapText="1" shrinkToFit="1"/>
      <protection locked="0"/>
    </xf>
    <xf numFmtId="0" fontId="3" fillId="8" borderId="80" xfId="2" applyFont="1" applyFill="1" applyBorder="1" applyAlignment="1" applyProtection="1">
      <alignment horizontal="center" vertical="center" wrapText="1"/>
    </xf>
    <xf numFmtId="0" fontId="3" fillId="8" borderId="81" xfId="2" applyFont="1" applyFill="1" applyBorder="1" applyAlignment="1" applyProtection="1">
      <alignment horizontal="center" vertical="center" wrapText="1"/>
    </xf>
    <xf numFmtId="0" fontId="3" fillId="8" borderId="40" xfId="2" applyFont="1" applyFill="1" applyBorder="1" applyAlignment="1" applyProtection="1">
      <alignment horizontal="center" vertical="center" wrapText="1"/>
    </xf>
    <xf numFmtId="0" fontId="3" fillId="8" borderId="41" xfId="2" applyFont="1" applyFill="1" applyBorder="1" applyAlignment="1" applyProtection="1">
      <alignment horizontal="center" vertical="center" wrapText="1"/>
    </xf>
    <xf numFmtId="0" fontId="3" fillId="8" borderId="58" xfId="2" applyFont="1" applyFill="1" applyBorder="1" applyAlignment="1" applyProtection="1">
      <alignment horizontal="center" vertical="center" wrapText="1"/>
    </xf>
    <xf numFmtId="0" fontId="7" fillId="8" borderId="35" xfId="2" applyFont="1" applyFill="1" applyBorder="1" applyAlignment="1" applyProtection="1">
      <alignment horizontal="left" vertical="center"/>
    </xf>
    <xf numFmtId="0" fontId="7" fillId="8" borderId="34" xfId="2" applyFont="1" applyFill="1" applyBorder="1" applyAlignment="1" applyProtection="1">
      <alignment horizontal="left" vertical="center"/>
    </xf>
    <xf numFmtId="0" fontId="58" fillId="11" borderId="29" xfId="2" applyFont="1" applyFill="1" applyBorder="1" applyAlignment="1" applyProtection="1">
      <alignment horizontal="left" vertical="center"/>
    </xf>
    <xf numFmtId="0" fontId="58" fillId="11" borderId="9" xfId="2" applyFont="1" applyFill="1" applyBorder="1" applyAlignment="1" applyProtection="1">
      <alignment horizontal="left" vertical="center"/>
    </xf>
    <xf numFmtId="0" fontId="58" fillId="11" borderId="24" xfId="2" applyFont="1" applyFill="1" applyBorder="1" applyAlignment="1" applyProtection="1">
      <alignment horizontal="left" vertical="center"/>
    </xf>
    <xf numFmtId="0" fontId="56" fillId="8" borderId="6" xfId="2" applyFont="1" applyFill="1" applyBorder="1" applyAlignment="1" applyProtection="1">
      <alignment horizontal="left" vertical="center" wrapText="1"/>
    </xf>
    <xf numFmtId="0" fontId="56" fillId="8" borderId="20" xfId="2" applyFont="1" applyFill="1" applyBorder="1" applyAlignment="1" applyProtection="1">
      <alignment horizontal="left" vertical="center" wrapText="1"/>
    </xf>
    <xf numFmtId="0" fontId="56" fillId="8" borderId="21" xfId="2" applyFont="1" applyFill="1" applyBorder="1" applyAlignment="1" applyProtection="1">
      <alignment horizontal="left" vertical="center" wrapText="1"/>
    </xf>
    <xf numFmtId="0" fontId="7" fillId="8" borderId="6" xfId="2" applyFont="1" applyFill="1" applyBorder="1" applyAlignment="1" applyProtection="1">
      <alignment vertical="center"/>
    </xf>
    <xf numFmtId="0" fontId="7" fillId="8" borderId="21" xfId="2" applyFont="1" applyFill="1" applyBorder="1" applyAlignment="1" applyProtection="1">
      <alignment vertical="center"/>
    </xf>
    <xf numFmtId="0" fontId="74" fillId="8" borderId="19" xfId="2" applyFont="1" applyFill="1" applyBorder="1" applyAlignment="1" applyProtection="1">
      <alignment horizontal="left" vertical="center"/>
    </xf>
    <xf numFmtId="0" fontId="74" fillId="8" borderId="20" xfId="2" applyFont="1" applyFill="1" applyBorder="1" applyAlignment="1" applyProtection="1">
      <alignment horizontal="left" vertical="center"/>
    </xf>
    <xf numFmtId="0" fontId="74" fillId="8" borderId="32" xfId="2" applyFont="1" applyFill="1" applyBorder="1" applyAlignment="1" applyProtection="1">
      <alignment horizontal="left" vertical="center"/>
    </xf>
    <xf numFmtId="0" fontId="7" fillId="8" borderId="4" xfId="2" applyFont="1" applyFill="1" applyBorder="1" applyAlignment="1" applyProtection="1">
      <alignment vertical="center"/>
    </xf>
    <xf numFmtId="0" fontId="7" fillId="8" borderId="5" xfId="2" applyFont="1" applyFill="1" applyBorder="1" applyAlignment="1" applyProtection="1">
      <alignment vertical="center"/>
    </xf>
    <xf numFmtId="0" fontId="74" fillId="8" borderId="5" xfId="2" applyFont="1" applyFill="1" applyBorder="1" applyAlignment="1" applyProtection="1">
      <alignment horizontal="left" vertical="center" wrapText="1" shrinkToFit="1"/>
    </xf>
    <xf numFmtId="0" fontId="74" fillId="8" borderId="52" xfId="2" applyFont="1" applyFill="1" applyBorder="1" applyAlignment="1" applyProtection="1">
      <alignment horizontal="left" vertical="center" wrapText="1" shrinkToFit="1"/>
    </xf>
    <xf numFmtId="0" fontId="7" fillId="2" borderId="9" xfId="2" applyFont="1" applyFill="1" applyBorder="1" applyAlignment="1" applyProtection="1">
      <alignment horizontal="left" vertical="center" wrapText="1"/>
    </xf>
    <xf numFmtId="0" fontId="10" fillId="2" borderId="29" xfId="2" quotePrefix="1" applyFont="1" applyFill="1" applyBorder="1" applyAlignment="1" applyProtection="1">
      <alignment horizontal="left"/>
    </xf>
    <xf numFmtId="0" fontId="10" fillId="2" borderId="9" xfId="2" applyFont="1" applyFill="1" applyBorder="1" applyAlignment="1" applyProtection="1">
      <alignment horizontal="left"/>
    </xf>
    <xf numFmtId="0" fontId="10" fillId="2" borderId="13" xfId="2" applyFont="1" applyFill="1" applyBorder="1" applyAlignment="1" applyProtection="1">
      <alignment horizontal="left"/>
    </xf>
    <xf numFmtId="0" fontId="10" fillId="2" borderId="54" xfId="2" quotePrefix="1" applyFont="1" applyFill="1" applyBorder="1" applyAlignment="1" applyProtection="1">
      <alignment horizontal="left"/>
    </xf>
    <xf numFmtId="0" fontId="10" fillId="2" borderId="24" xfId="2" applyFont="1" applyFill="1" applyBorder="1" applyAlignment="1" applyProtection="1">
      <alignment horizontal="left"/>
    </xf>
    <xf numFmtId="0" fontId="71" fillId="0" borderId="40" xfId="2" applyFont="1" applyFill="1" applyBorder="1" applyAlignment="1" applyProtection="1">
      <alignment horizontal="left" vertical="center" wrapText="1"/>
      <protection locked="0"/>
    </xf>
    <xf numFmtId="0" fontId="71" fillId="0" borderId="41" xfId="2" applyFont="1" applyFill="1" applyBorder="1" applyAlignment="1" applyProtection="1">
      <alignment horizontal="left" vertical="center" wrapText="1"/>
      <protection locked="0"/>
    </xf>
    <xf numFmtId="0" fontId="71" fillId="0" borderId="55" xfId="2" applyFont="1" applyFill="1" applyBorder="1" applyAlignment="1" applyProtection="1">
      <alignment horizontal="left" vertical="center" wrapText="1"/>
      <protection locked="0"/>
    </xf>
    <xf numFmtId="14" fontId="71" fillId="0" borderId="46" xfId="2" applyNumberFormat="1" applyFont="1" applyFill="1" applyBorder="1" applyAlignment="1" applyProtection="1">
      <alignment horizontal="left" vertical="center"/>
      <protection locked="0"/>
    </xf>
    <xf numFmtId="14" fontId="71" fillId="0" borderId="55" xfId="2" applyNumberFormat="1" applyFont="1" applyFill="1" applyBorder="1" applyAlignment="1" applyProtection="1">
      <alignment horizontal="left" vertical="center"/>
      <protection locked="0"/>
    </xf>
    <xf numFmtId="0" fontId="7" fillId="7" borderId="46" xfId="2" applyFill="1" applyBorder="1" applyAlignment="1" applyProtection="1">
      <alignment horizontal="left"/>
    </xf>
    <xf numFmtId="0" fontId="7" fillId="7" borderId="41" xfId="2" applyFill="1" applyBorder="1" applyAlignment="1" applyProtection="1">
      <alignment horizontal="left"/>
    </xf>
    <xf numFmtId="0" fontId="7" fillId="7" borderId="58" xfId="2" applyFill="1" applyBorder="1" applyAlignment="1" applyProtection="1">
      <alignment horizontal="left"/>
    </xf>
    <xf numFmtId="0" fontId="10" fillId="2" borderId="82" xfId="2" applyFont="1" applyFill="1" applyBorder="1" applyAlignment="1" applyProtection="1">
      <alignment horizontal="left"/>
    </xf>
    <xf numFmtId="0" fontId="10" fillId="2" borderId="83" xfId="2" applyFont="1" applyFill="1" applyBorder="1" applyAlignment="1" applyProtection="1">
      <alignment horizontal="left"/>
    </xf>
    <xf numFmtId="0" fontId="10" fillId="2" borderId="84" xfId="2" applyFont="1" applyFill="1" applyBorder="1" applyAlignment="1" applyProtection="1">
      <alignment horizontal="left"/>
    </xf>
    <xf numFmtId="0" fontId="10" fillId="2" borderId="85" xfId="2" applyFont="1" applyFill="1" applyBorder="1" applyAlignment="1" applyProtection="1">
      <alignment horizontal="left"/>
    </xf>
    <xf numFmtId="49" fontId="71" fillId="0" borderId="86" xfId="2" applyNumberFormat="1" applyFont="1" applyFill="1" applyBorder="1" applyAlignment="1" applyProtection="1">
      <alignment horizontal="left" vertical="top" wrapText="1"/>
      <protection locked="0"/>
    </xf>
    <xf numFmtId="49" fontId="71" fillId="0" borderId="8" xfId="2" applyNumberFormat="1" applyFont="1" applyFill="1" applyBorder="1" applyAlignment="1" applyProtection="1">
      <alignment horizontal="left" vertical="top" wrapText="1"/>
      <protection locked="0"/>
    </xf>
    <xf numFmtId="49" fontId="71" fillId="0" borderId="61" xfId="2" applyNumberFormat="1" applyFont="1" applyFill="1" applyBorder="1" applyAlignment="1" applyProtection="1">
      <alignment horizontal="left" vertical="top" wrapText="1"/>
      <protection locked="0"/>
    </xf>
    <xf numFmtId="49" fontId="71" fillId="0" borderId="6" xfId="2" applyNumberFormat="1" applyFont="1" applyFill="1" applyBorder="1" applyAlignment="1" applyProtection="1">
      <alignment horizontal="left" vertical="top" wrapText="1"/>
      <protection locked="0"/>
    </xf>
    <xf numFmtId="49" fontId="71" fillId="0" borderId="20" xfId="2" applyNumberFormat="1" applyFont="1" applyFill="1" applyBorder="1" applyAlignment="1" applyProtection="1">
      <alignment horizontal="left" vertical="top" wrapText="1"/>
      <protection locked="0"/>
    </xf>
    <xf numFmtId="49" fontId="71" fillId="0" borderId="32" xfId="2" applyNumberFormat="1" applyFont="1" applyFill="1" applyBorder="1" applyAlignment="1" applyProtection="1">
      <alignment horizontal="left" vertical="top" wrapText="1"/>
      <protection locked="0"/>
    </xf>
    <xf numFmtId="49" fontId="71" fillId="0" borderId="63" xfId="2" applyNumberFormat="1" applyFont="1" applyFill="1" applyBorder="1" applyAlignment="1" applyProtection="1">
      <alignment horizontal="left" vertical="top" wrapText="1"/>
      <protection locked="0"/>
    </xf>
    <xf numFmtId="49" fontId="71" fillId="0" borderId="64" xfId="2" applyNumberFormat="1" applyFont="1" applyFill="1" applyBorder="1" applyAlignment="1" applyProtection="1">
      <alignment horizontal="left" vertical="top" wrapText="1"/>
      <protection locked="0"/>
    </xf>
    <xf numFmtId="49" fontId="71" fillId="0" borderId="87" xfId="2" applyNumberFormat="1" applyFont="1" applyFill="1" applyBorder="1" applyAlignment="1" applyProtection="1">
      <alignment horizontal="left" vertical="top" wrapText="1"/>
      <protection locked="0"/>
    </xf>
    <xf numFmtId="0" fontId="15" fillId="2" borderId="33" xfId="2" applyFont="1" applyFill="1" applyBorder="1" applyAlignment="1" applyProtection="1">
      <alignment horizontal="left" vertical="top" wrapText="1"/>
    </xf>
    <xf numFmtId="0" fontId="15" fillId="2" borderId="37" xfId="2" applyFont="1" applyFill="1" applyBorder="1" applyAlignment="1" applyProtection="1">
      <alignment horizontal="left" vertical="top" wrapText="1"/>
    </xf>
    <xf numFmtId="0" fontId="15" fillId="2" borderId="38" xfId="2" applyFont="1" applyFill="1" applyBorder="1" applyAlignment="1" applyProtection="1">
      <alignment horizontal="left" vertical="top" wrapText="1"/>
    </xf>
    <xf numFmtId="0" fontId="71" fillId="0" borderId="4" xfId="2" applyFont="1" applyFill="1" applyBorder="1" applyAlignment="1" applyProtection="1">
      <alignment horizontal="left" vertical="center"/>
      <protection locked="0"/>
    </xf>
    <xf numFmtId="0" fontId="71" fillId="0" borderId="5" xfId="2" applyFont="1" applyFill="1" applyBorder="1" applyAlignment="1" applyProtection="1">
      <alignment horizontal="left" vertical="center"/>
      <protection locked="0"/>
    </xf>
    <xf numFmtId="0" fontId="71" fillId="0" borderId="5" xfId="2" applyFont="1" applyFill="1" applyBorder="1" applyAlignment="1" applyProtection="1">
      <alignment horizontal="left"/>
      <protection locked="0"/>
    </xf>
    <xf numFmtId="20" fontId="73" fillId="0" borderId="19" xfId="2" applyNumberFormat="1" applyFont="1" applyFill="1" applyBorder="1" applyAlignment="1" applyProtection="1">
      <alignment horizontal="center" vertical="center"/>
      <protection locked="0"/>
    </xf>
    <xf numFmtId="14" fontId="73" fillId="0" borderId="20" xfId="2" applyNumberFormat="1" applyFont="1" applyFill="1" applyBorder="1" applyAlignment="1" applyProtection="1">
      <alignment horizontal="center" vertical="center"/>
      <protection locked="0"/>
    </xf>
    <xf numFmtId="14" fontId="73" fillId="0" borderId="21" xfId="2" applyNumberFormat="1" applyFont="1" applyFill="1" applyBorder="1" applyAlignment="1" applyProtection="1">
      <alignment horizontal="center" vertical="center"/>
      <protection locked="0"/>
    </xf>
    <xf numFmtId="14" fontId="73" fillId="0" borderId="19" xfId="2" applyNumberFormat="1" applyFont="1" applyFill="1" applyBorder="1" applyAlignment="1" applyProtection="1">
      <alignment horizontal="center" vertical="center"/>
      <protection locked="0"/>
    </xf>
    <xf numFmtId="14" fontId="73" fillId="0" borderId="32" xfId="2" applyNumberFormat="1" applyFont="1" applyFill="1" applyBorder="1" applyAlignment="1" applyProtection="1">
      <alignment horizontal="center" vertical="center"/>
      <protection locked="0"/>
    </xf>
    <xf numFmtId="0" fontId="71" fillId="0" borderId="2" xfId="2" applyFont="1" applyFill="1" applyBorder="1" applyAlignment="1" applyProtection="1">
      <alignment horizontal="left" vertical="center"/>
      <protection locked="0"/>
    </xf>
    <xf numFmtId="0" fontId="71" fillId="0" borderId="30" xfId="2" applyFont="1" applyFill="1" applyBorder="1" applyAlignment="1" applyProtection="1">
      <alignment horizontal="left" vertical="center"/>
      <protection locked="0"/>
    </xf>
    <xf numFmtId="0" fontId="71" fillId="0" borderId="30" xfId="2" applyFont="1" applyFill="1" applyBorder="1" applyAlignment="1" applyProtection="1">
      <alignment horizontal="left"/>
      <protection locked="0"/>
    </xf>
    <xf numFmtId="14" fontId="73" fillId="0" borderId="17" xfId="2" applyNumberFormat="1" applyFont="1" applyFill="1" applyBorder="1" applyAlignment="1" applyProtection="1">
      <alignment horizontal="center" vertical="center"/>
      <protection locked="0"/>
    </xf>
    <xf numFmtId="14" fontId="73" fillId="0" borderId="16" xfId="2" applyNumberFormat="1" applyFont="1" applyFill="1" applyBorder="1" applyAlignment="1" applyProtection="1">
      <alignment horizontal="center" vertical="center"/>
      <protection locked="0"/>
    </xf>
    <xf numFmtId="0" fontId="13" fillId="2" borderId="37" xfId="2" applyFont="1" applyFill="1" applyBorder="1" applyAlignment="1" applyProtection="1">
      <alignment horizontal="right" vertical="top" wrapText="1"/>
    </xf>
    <xf numFmtId="0" fontId="10" fillId="2" borderId="37" xfId="2" applyFont="1" applyFill="1" applyBorder="1" applyAlignment="1" applyProtection="1">
      <alignment horizontal="right" vertical="top" wrapText="1"/>
    </xf>
    <xf numFmtId="0" fontId="10" fillId="2" borderId="88" xfId="2" applyFont="1" applyFill="1" applyBorder="1" applyAlignment="1" applyProtection="1">
      <alignment horizontal="right" vertical="top" wrapText="1"/>
    </xf>
    <xf numFmtId="0" fontId="10" fillId="2" borderId="37" xfId="2" applyFont="1" applyFill="1" applyBorder="1" applyAlignment="1" applyProtection="1">
      <alignment horizontal="right"/>
    </xf>
    <xf numFmtId="0" fontId="10" fillId="2" borderId="88" xfId="2" applyFont="1" applyFill="1" applyBorder="1" applyAlignment="1" applyProtection="1">
      <alignment horizontal="right"/>
    </xf>
    <xf numFmtId="49" fontId="71" fillId="0" borderId="84" xfId="2" applyNumberFormat="1" applyFont="1" applyFill="1" applyBorder="1" applyAlignment="1" applyProtection="1">
      <alignment horizontal="left"/>
      <protection locked="0"/>
    </xf>
    <xf numFmtId="49" fontId="71" fillId="0" borderId="37" xfId="2" applyNumberFormat="1" applyFont="1" applyFill="1" applyBorder="1" applyAlignment="1" applyProtection="1">
      <alignment horizontal="left"/>
      <protection locked="0"/>
    </xf>
    <xf numFmtId="49" fontId="71" fillId="0" borderId="38" xfId="2" applyNumberFormat="1" applyFont="1" applyFill="1" applyBorder="1" applyAlignment="1" applyProtection="1">
      <alignment horizontal="left"/>
      <protection locked="0"/>
    </xf>
    <xf numFmtId="0" fontId="10" fillId="2" borderId="7" xfId="2" applyFont="1" applyFill="1" applyBorder="1" applyAlignment="1" applyProtection="1">
      <alignment horizontal="left"/>
    </xf>
    <xf numFmtId="0" fontId="10" fillId="2" borderId="39" xfId="2" applyFont="1" applyFill="1" applyBorder="1" applyAlignment="1" applyProtection="1">
      <alignment horizontal="left"/>
    </xf>
    <xf numFmtId="0" fontId="10" fillId="2" borderId="60" xfId="2" applyFont="1" applyFill="1" applyBorder="1" applyAlignment="1" applyProtection="1">
      <alignment horizontal="center" wrapText="1"/>
    </xf>
    <xf numFmtId="0" fontId="10" fillId="2" borderId="8" xfId="2" applyFont="1" applyFill="1" applyBorder="1" applyAlignment="1" applyProtection="1">
      <alignment horizontal="center" wrapText="1"/>
    </xf>
    <xf numFmtId="0" fontId="10" fillId="2" borderId="89" xfId="2" applyFont="1" applyFill="1" applyBorder="1" applyAlignment="1" applyProtection="1">
      <alignment horizontal="center" wrapText="1"/>
    </xf>
    <xf numFmtId="0" fontId="10" fillId="2" borderId="61" xfId="2" applyFont="1" applyFill="1" applyBorder="1" applyAlignment="1" applyProtection="1">
      <alignment horizontal="center" wrapText="1"/>
    </xf>
    <xf numFmtId="0" fontId="71" fillId="0" borderId="39" xfId="2" applyFont="1" applyFill="1" applyBorder="1" applyAlignment="1" applyProtection="1">
      <alignment horizontal="left" vertical="center" wrapText="1"/>
      <protection locked="0"/>
    </xf>
    <xf numFmtId="14" fontId="71" fillId="0" borderId="60" xfId="2" applyNumberFormat="1" applyFont="1" applyFill="1" applyBorder="1" applyAlignment="1" applyProtection="1">
      <alignment horizontal="center" vertical="center" wrapText="1"/>
      <protection locked="0"/>
    </xf>
    <xf numFmtId="14" fontId="71" fillId="0" borderId="8" xfId="2" applyNumberFormat="1" applyFont="1" applyFill="1" applyBorder="1" applyAlignment="1" applyProtection="1">
      <alignment horizontal="center" vertical="center" wrapText="1"/>
      <protection locked="0"/>
    </xf>
    <xf numFmtId="14" fontId="71" fillId="0" borderId="89" xfId="2" applyNumberFormat="1" applyFont="1" applyFill="1" applyBorder="1" applyAlignment="1" applyProtection="1">
      <alignment horizontal="center" vertical="center" wrapText="1"/>
      <protection locked="0"/>
    </xf>
    <xf numFmtId="49" fontId="71" fillId="0" borderId="60" xfId="2" applyNumberFormat="1" applyFont="1" applyFill="1" applyBorder="1" applyAlignment="1" applyProtection="1">
      <alignment horizontal="center" vertical="center" wrapText="1"/>
      <protection locked="0"/>
    </xf>
    <xf numFmtId="49" fontId="71" fillId="0" borderId="61" xfId="2" applyNumberFormat="1" applyFont="1" applyFill="1" applyBorder="1" applyAlignment="1" applyProtection="1">
      <alignment horizontal="center" vertical="center" wrapText="1"/>
      <protection locked="0"/>
    </xf>
    <xf numFmtId="0" fontId="71" fillId="0" borderId="34" xfId="2" applyFont="1" applyFill="1" applyBorder="1" applyAlignment="1" applyProtection="1">
      <alignment horizontal="left" vertical="center" wrapText="1"/>
      <protection locked="0"/>
    </xf>
    <xf numFmtId="14" fontId="71" fillId="0" borderId="57" xfId="2" applyNumberFormat="1" applyFont="1" applyFill="1" applyBorder="1" applyAlignment="1" applyProtection="1">
      <alignment horizontal="center" vertical="center" wrapText="1"/>
      <protection locked="0"/>
    </xf>
    <xf numFmtId="14" fontId="71" fillId="0" borderId="64" xfId="2" applyNumberFormat="1" applyFont="1" applyFill="1" applyBorder="1" applyAlignment="1" applyProtection="1">
      <alignment horizontal="center" vertical="center" wrapText="1"/>
      <protection locked="0"/>
    </xf>
    <xf numFmtId="14" fontId="71" fillId="0" borderId="65" xfId="2" applyNumberFormat="1" applyFont="1" applyFill="1" applyBorder="1" applyAlignment="1" applyProtection="1">
      <alignment horizontal="center" vertical="center" wrapText="1"/>
      <protection locked="0"/>
    </xf>
    <xf numFmtId="49" fontId="71" fillId="0" borderId="57" xfId="2" applyNumberFormat="1" applyFont="1" applyFill="1" applyBorder="1" applyAlignment="1" applyProtection="1">
      <alignment horizontal="center" vertical="center" wrapText="1"/>
      <protection locked="0"/>
    </xf>
    <xf numFmtId="49" fontId="71" fillId="0" borderId="87" xfId="2" applyNumberFormat="1" applyFont="1" applyFill="1" applyBorder="1" applyAlignment="1" applyProtection="1">
      <alignment horizontal="center" vertical="center" wrapText="1"/>
      <protection locked="0"/>
    </xf>
    <xf numFmtId="0" fontId="71" fillId="0" borderId="57" xfId="2" applyFont="1" applyFill="1" applyBorder="1" applyAlignment="1" applyProtection="1">
      <alignment horizontal="left" vertical="center" wrapText="1"/>
      <protection locked="0"/>
    </xf>
    <xf numFmtId="0" fontId="71" fillId="0" borderId="64" xfId="2" applyFont="1" applyFill="1" applyBorder="1" applyAlignment="1" applyProtection="1">
      <alignment horizontal="left" vertical="center" wrapText="1"/>
      <protection locked="0"/>
    </xf>
    <xf numFmtId="0" fontId="71" fillId="0" borderId="65"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center"/>
    </xf>
    <xf numFmtId="0" fontId="4" fillId="2" borderId="35" xfId="2" applyFont="1" applyFill="1" applyBorder="1" applyAlignment="1" applyProtection="1">
      <alignment horizontal="center"/>
    </xf>
    <xf numFmtId="0" fontId="7" fillId="2" borderId="45" xfId="2" applyFont="1" applyFill="1" applyBorder="1" applyAlignment="1" applyProtection="1">
      <alignment horizontal="center" vertical="center"/>
    </xf>
    <xf numFmtId="0" fontId="7" fillId="2" borderId="34" xfId="2" applyFont="1" applyFill="1" applyBorder="1" applyAlignment="1" applyProtection="1">
      <alignment horizontal="center" vertical="center"/>
    </xf>
    <xf numFmtId="0" fontId="13" fillId="2" borderId="45" xfId="2" applyFont="1" applyFill="1" applyBorder="1" applyAlignment="1" applyProtection="1">
      <alignment horizontal="center"/>
    </xf>
    <xf numFmtId="0" fontId="13" fillId="2" borderId="60" xfId="2" applyFont="1" applyFill="1" applyBorder="1" applyAlignment="1" applyProtection="1">
      <alignment horizontal="center"/>
    </xf>
    <xf numFmtId="0" fontId="13" fillId="2" borderId="8" xfId="2" applyFont="1" applyFill="1" applyBorder="1" applyAlignment="1" applyProtection="1">
      <alignment horizontal="center"/>
    </xf>
    <xf numFmtId="0" fontId="13" fillId="2" borderId="61" xfId="2" applyFont="1" applyFill="1" applyBorder="1" applyAlignment="1" applyProtection="1">
      <alignment horizontal="center"/>
    </xf>
    <xf numFmtId="0" fontId="13" fillId="2" borderId="57" xfId="2" applyFont="1" applyFill="1" applyBorder="1" applyAlignment="1" applyProtection="1">
      <alignment horizontal="center"/>
    </xf>
    <xf numFmtId="0" fontId="13" fillId="2" borderId="64" xfId="2" applyFont="1" applyFill="1" applyBorder="1" applyAlignment="1" applyProtection="1">
      <alignment horizontal="center"/>
    </xf>
    <xf numFmtId="0" fontId="13" fillId="2" borderId="65" xfId="2" applyFont="1" applyFill="1" applyBorder="1" applyAlignment="1" applyProtection="1">
      <alignment horizontal="center"/>
    </xf>
    <xf numFmtId="0" fontId="13" fillId="2" borderId="87" xfId="2" applyFont="1" applyFill="1" applyBorder="1" applyAlignment="1" applyProtection="1">
      <alignment horizontal="center"/>
    </xf>
    <xf numFmtId="49" fontId="72" fillId="0" borderId="5" xfId="2" applyNumberFormat="1" applyFont="1" applyFill="1" applyBorder="1" applyAlignment="1" applyProtection="1">
      <alignment horizontal="left" vertical="center" wrapText="1"/>
      <protection locked="0"/>
    </xf>
    <xf numFmtId="0" fontId="13" fillId="2" borderId="1" xfId="2" applyFont="1" applyFill="1" applyBorder="1" applyAlignment="1" applyProtection="1">
      <alignment horizontal="left"/>
    </xf>
    <xf numFmtId="0" fontId="13" fillId="2" borderId="0" xfId="2" applyFont="1" applyFill="1" applyBorder="1" applyAlignment="1" applyProtection="1">
      <alignment horizontal="left"/>
    </xf>
    <xf numFmtId="0" fontId="13" fillId="2" borderId="10" xfId="2" applyFont="1" applyFill="1" applyBorder="1" applyAlignment="1" applyProtection="1">
      <alignment horizontal="left"/>
    </xf>
    <xf numFmtId="0" fontId="16" fillId="2" borderId="2" xfId="2" applyFont="1" applyFill="1" applyBorder="1" applyAlignment="1">
      <alignment horizontal="left" vertical="top" wrapText="1"/>
    </xf>
    <xf numFmtId="0" fontId="16" fillId="2" borderId="23" xfId="2" applyFont="1" applyFill="1" applyBorder="1" applyAlignment="1">
      <alignment horizontal="left" vertical="top" wrapText="1"/>
    </xf>
    <xf numFmtId="0" fontId="16" fillId="2" borderId="3" xfId="2" applyFont="1" applyFill="1" applyBorder="1" applyAlignment="1">
      <alignment horizontal="left" vertical="top" wrapText="1"/>
    </xf>
    <xf numFmtId="0" fontId="86" fillId="0" borderId="30" xfId="2" applyFont="1" applyFill="1" applyBorder="1" applyAlignment="1" applyProtection="1">
      <alignment horizontal="center" vertical="center"/>
      <protection locked="0"/>
    </xf>
    <xf numFmtId="0" fontId="86" fillId="0" borderId="12" xfId="0" applyFont="1" applyBorder="1" applyAlignment="1" applyProtection="1">
      <alignment horizontal="center" vertical="center"/>
      <protection locked="0"/>
    </xf>
    <xf numFmtId="0" fontId="86" fillId="0" borderId="45" xfId="0" applyFont="1" applyBorder="1" applyAlignment="1" applyProtection="1">
      <alignment horizontal="center" vertical="center"/>
      <protection locked="0"/>
    </xf>
    <xf numFmtId="0" fontId="6" fillId="2" borderId="17" xfId="2" applyFont="1" applyFill="1" applyBorder="1" applyAlignment="1">
      <alignment horizontal="left" vertical="center" wrapText="1"/>
    </xf>
    <xf numFmtId="0" fontId="6" fillId="2" borderId="15" xfId="2" applyFont="1" applyFill="1" applyBorder="1" applyAlignment="1">
      <alignment horizontal="left" vertical="center" wrapText="1"/>
    </xf>
    <xf numFmtId="0" fontId="6" fillId="2" borderId="22"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27" xfId="2" applyFont="1" applyFill="1" applyBorder="1" applyAlignment="1">
      <alignment horizontal="left" vertical="center" wrapText="1"/>
    </xf>
    <xf numFmtId="0" fontId="6" fillId="2" borderId="43" xfId="2" applyFont="1" applyFill="1" applyBorder="1" applyAlignment="1">
      <alignment horizontal="left" vertical="center" wrapText="1"/>
    </xf>
    <xf numFmtId="0" fontId="10" fillId="2" borderId="41" xfId="2" applyFont="1" applyFill="1" applyBorder="1" applyAlignment="1" applyProtection="1">
      <alignment horizontal="right"/>
    </xf>
    <xf numFmtId="0" fontId="10" fillId="2" borderId="55" xfId="2" applyFont="1" applyFill="1" applyBorder="1" applyAlignment="1" applyProtection="1">
      <alignment horizontal="right"/>
    </xf>
    <xf numFmtId="49" fontId="71" fillId="0" borderId="46" xfId="2" applyNumberFormat="1" applyFont="1" applyFill="1" applyBorder="1" applyAlignment="1" applyProtection="1">
      <alignment horizontal="left"/>
      <protection locked="0"/>
    </xf>
    <xf numFmtId="49" fontId="71" fillId="0" borderId="41" xfId="2" applyNumberFormat="1" applyFont="1" applyFill="1" applyBorder="1" applyAlignment="1" applyProtection="1">
      <alignment horizontal="left"/>
      <protection locked="0"/>
    </xf>
    <xf numFmtId="49" fontId="71" fillId="0" borderId="58" xfId="2" applyNumberFormat="1" applyFont="1" applyFill="1" applyBorder="1" applyAlignment="1" applyProtection="1">
      <alignment horizontal="left"/>
      <protection locked="0"/>
    </xf>
    <xf numFmtId="14" fontId="75" fillId="2" borderId="5" xfId="2" applyNumberFormat="1" applyFont="1" applyFill="1" applyBorder="1" applyAlignment="1" applyProtection="1">
      <alignment horizontal="left" vertical="center" wrapText="1"/>
    </xf>
    <xf numFmtId="14" fontId="75" fillId="2" borderId="19" xfId="2" applyNumberFormat="1" applyFont="1" applyFill="1" applyBorder="1" applyAlignment="1" applyProtection="1">
      <alignment horizontal="left" vertical="center" wrapText="1"/>
    </xf>
    <xf numFmtId="0" fontId="16" fillId="7" borderId="19" xfId="0" applyFont="1" applyFill="1" applyBorder="1" applyAlignment="1" applyProtection="1">
      <alignment horizontal="left" vertical="center"/>
    </xf>
    <xf numFmtId="0" fontId="16" fillId="7" borderId="21" xfId="0" applyFont="1" applyFill="1" applyBorder="1" applyAlignment="1" applyProtection="1">
      <alignment horizontal="left" vertical="center"/>
    </xf>
    <xf numFmtId="0" fontId="75" fillId="7" borderId="19" xfId="0" applyFont="1" applyFill="1" applyBorder="1" applyAlignment="1" applyProtection="1">
      <alignment horizontal="left"/>
    </xf>
    <xf numFmtId="0" fontId="75" fillId="7" borderId="20" xfId="0" applyFont="1" applyFill="1" applyBorder="1" applyAlignment="1" applyProtection="1">
      <alignment horizontal="left"/>
    </xf>
    <xf numFmtId="0" fontId="75" fillId="7" borderId="32" xfId="0" applyFont="1" applyFill="1" applyBorder="1" applyAlignment="1" applyProtection="1">
      <alignment horizontal="left"/>
    </xf>
    <xf numFmtId="0" fontId="13" fillId="2" borderId="6" xfId="2" applyFont="1" applyFill="1" applyBorder="1" applyAlignment="1" applyProtection="1">
      <alignment horizontal="left"/>
    </xf>
    <xf numFmtId="0" fontId="13" fillId="2" borderId="15" xfId="2" applyFont="1" applyFill="1" applyBorder="1" applyAlignment="1" applyProtection="1">
      <alignment horizontal="left"/>
    </xf>
    <xf numFmtId="0" fontId="13" fillId="2" borderId="16" xfId="2" applyFont="1" applyFill="1" applyBorder="1" applyAlignment="1" applyProtection="1">
      <alignment horizontal="left"/>
    </xf>
    <xf numFmtId="0" fontId="72" fillId="2" borderId="19" xfId="2" applyNumberFormat="1" applyFont="1" applyFill="1" applyBorder="1" applyAlignment="1" applyProtection="1">
      <alignment horizontal="left" vertical="center" shrinkToFit="1"/>
      <protection locked="0"/>
    </xf>
    <xf numFmtId="0" fontId="72" fillId="2" borderId="20" xfId="2" applyNumberFormat="1" applyFont="1" applyFill="1" applyBorder="1" applyAlignment="1" applyProtection="1">
      <alignment horizontal="left" vertical="center" shrinkToFit="1"/>
      <protection locked="0"/>
    </xf>
    <xf numFmtId="0" fontId="72" fillId="2" borderId="32" xfId="2" applyNumberFormat="1" applyFont="1" applyFill="1" applyBorder="1" applyAlignment="1" applyProtection="1">
      <alignment horizontal="left" vertical="center" shrinkToFit="1"/>
      <protection locked="0"/>
    </xf>
    <xf numFmtId="0" fontId="72" fillId="8" borderId="19" xfId="2" applyNumberFormat="1" applyFont="1" applyFill="1" applyBorder="1" applyAlignment="1" applyProtection="1">
      <alignment horizontal="left" vertical="center" wrapText="1"/>
      <protection locked="0"/>
    </xf>
    <xf numFmtId="0" fontId="72" fillId="8" borderId="20" xfId="2" applyNumberFormat="1" applyFont="1" applyFill="1" applyBorder="1" applyAlignment="1" applyProtection="1">
      <alignment horizontal="left" vertical="center" wrapText="1"/>
      <protection locked="0"/>
    </xf>
    <xf numFmtId="0" fontId="72" fillId="8" borderId="32" xfId="2" applyNumberFormat="1" applyFont="1" applyFill="1" applyBorder="1" applyAlignment="1" applyProtection="1">
      <alignment horizontal="left" vertical="center" wrapText="1"/>
      <protection locked="0"/>
    </xf>
    <xf numFmtId="0" fontId="75" fillId="2" borderId="5" xfId="2" applyNumberFormat="1" applyFont="1" applyFill="1" applyBorder="1" applyAlignment="1" applyProtection="1">
      <alignment horizontal="left"/>
    </xf>
    <xf numFmtId="0" fontId="75" fillId="2" borderId="19" xfId="2" applyNumberFormat="1" applyFont="1" applyFill="1" applyBorder="1" applyAlignment="1" applyProtection="1">
      <alignment horizontal="left"/>
    </xf>
    <xf numFmtId="0" fontId="16" fillId="7" borderId="19" xfId="0" applyFont="1" applyFill="1" applyBorder="1" applyAlignment="1" applyProtection="1">
      <alignment horizontal="left"/>
    </xf>
    <xf numFmtId="0" fontId="16" fillId="7" borderId="21" xfId="0" applyFont="1" applyFill="1" applyBorder="1" applyAlignment="1" applyProtection="1">
      <alignment horizontal="left"/>
    </xf>
    <xf numFmtId="0" fontId="75" fillId="7" borderId="19" xfId="0" applyFont="1" applyFill="1" applyBorder="1" applyAlignment="1" applyProtection="1">
      <alignment horizontal="left" shrinkToFit="1"/>
    </xf>
    <xf numFmtId="0" fontId="75" fillId="7" borderId="20" xfId="0" applyFont="1" applyFill="1" applyBorder="1" applyAlignment="1" applyProtection="1">
      <alignment horizontal="left" shrinkToFit="1"/>
    </xf>
    <xf numFmtId="0" fontId="75" fillId="7" borderId="32" xfId="0" applyFont="1" applyFill="1" applyBorder="1" applyAlignment="1" applyProtection="1">
      <alignment horizontal="left" shrinkToFit="1"/>
    </xf>
    <xf numFmtId="0" fontId="87" fillId="2" borderId="30" xfId="2" applyNumberFormat="1" applyFont="1" applyFill="1" applyBorder="1" applyAlignment="1" applyProtection="1">
      <alignment horizontal="left" vertical="center" wrapText="1"/>
    </xf>
    <xf numFmtId="0" fontId="87" fillId="2" borderId="17" xfId="2" applyNumberFormat="1" applyFont="1" applyFill="1" applyBorder="1" applyAlignment="1" applyProtection="1">
      <alignment horizontal="left" vertical="center" wrapText="1"/>
    </xf>
    <xf numFmtId="0" fontId="10" fillId="2" borderId="30" xfId="2" applyNumberFormat="1" applyFont="1" applyFill="1" applyBorder="1" applyAlignment="1" applyProtection="1">
      <alignment horizontal="center" vertical="center"/>
    </xf>
    <xf numFmtId="0" fontId="10" fillId="2" borderId="45" xfId="2" applyNumberFormat="1" applyFont="1" applyFill="1" applyBorder="1" applyAlignment="1" applyProtection="1">
      <alignment horizontal="center" vertical="center"/>
    </xf>
    <xf numFmtId="2" fontId="88" fillId="2" borderId="17" xfId="2" applyNumberFormat="1" applyFont="1" applyFill="1" applyBorder="1" applyAlignment="1" applyProtection="1">
      <alignment horizontal="left" vertical="center" wrapText="1"/>
    </xf>
    <xf numFmtId="2" fontId="88" fillId="2" borderId="15" xfId="2" applyNumberFormat="1" applyFont="1" applyFill="1" applyBorder="1" applyAlignment="1" applyProtection="1">
      <alignment horizontal="left" vertical="center" wrapText="1"/>
    </xf>
    <xf numFmtId="2" fontId="88" fillId="2" borderId="16" xfId="2" applyNumberFormat="1" applyFont="1" applyFill="1" applyBorder="1" applyAlignment="1" applyProtection="1">
      <alignment horizontal="left" vertical="center" wrapText="1"/>
    </xf>
    <xf numFmtId="2" fontId="88" fillId="2" borderId="27" xfId="2" applyNumberFormat="1" applyFont="1" applyFill="1" applyBorder="1" applyAlignment="1" applyProtection="1">
      <alignment horizontal="left" vertical="center" wrapText="1"/>
    </xf>
    <xf numFmtId="2" fontId="88" fillId="2" borderId="43" xfId="2" applyNumberFormat="1" applyFont="1" applyFill="1" applyBorder="1" applyAlignment="1" applyProtection="1">
      <alignment horizontal="left" vertical="center" wrapText="1"/>
    </xf>
    <xf numFmtId="2" fontId="88" fillId="2" borderId="42" xfId="2" applyNumberFormat="1" applyFont="1" applyFill="1" applyBorder="1" applyAlignment="1" applyProtection="1">
      <alignment horizontal="left" vertical="center" wrapText="1"/>
    </xf>
    <xf numFmtId="0" fontId="87" fillId="2" borderId="27" xfId="2" applyNumberFormat="1" applyFont="1" applyFill="1" applyBorder="1" applyAlignment="1" applyProtection="1">
      <alignment horizontal="left" vertical="center" wrapText="1"/>
    </xf>
    <xf numFmtId="0" fontId="87" fillId="2" borderId="43" xfId="2" applyNumberFormat="1" applyFont="1" applyFill="1" applyBorder="1" applyAlignment="1" applyProtection="1">
      <alignment horizontal="left" vertical="center" wrapText="1"/>
    </xf>
    <xf numFmtId="0" fontId="87" fillId="2" borderId="28" xfId="2" applyNumberFormat="1" applyFont="1" applyFill="1" applyBorder="1" applyAlignment="1" applyProtection="1">
      <alignment horizontal="left" vertical="center" wrapText="1"/>
    </xf>
    <xf numFmtId="0" fontId="71" fillId="2" borderId="19" xfId="2" applyNumberFormat="1" applyFont="1" applyFill="1" applyBorder="1" applyAlignment="1" applyProtection="1">
      <alignment horizontal="left" vertical="center" wrapText="1"/>
    </xf>
    <xf numFmtId="0" fontId="71" fillId="2" borderId="20" xfId="2" applyNumberFormat="1" applyFont="1" applyFill="1" applyBorder="1" applyAlignment="1" applyProtection="1">
      <alignment horizontal="left" vertical="center" wrapText="1"/>
    </xf>
    <xf numFmtId="0" fontId="71" fillId="2" borderId="32" xfId="2" applyNumberFormat="1" applyFont="1" applyFill="1" applyBorder="1" applyAlignment="1" applyProtection="1">
      <alignment horizontal="left" vertical="center" wrapText="1"/>
    </xf>
    <xf numFmtId="49" fontId="72" fillId="2" borderId="19" xfId="2" applyNumberFormat="1" applyFont="1" applyFill="1" applyBorder="1" applyAlignment="1" applyProtection="1">
      <alignment horizontal="left" vertical="center" shrinkToFit="1"/>
      <protection locked="0"/>
    </xf>
    <xf numFmtId="49" fontId="72" fillId="2" borderId="20" xfId="2" applyNumberFormat="1" applyFont="1" applyFill="1" applyBorder="1" applyAlignment="1" applyProtection="1">
      <alignment horizontal="left" vertical="center" shrinkToFit="1"/>
      <protection locked="0"/>
    </xf>
    <xf numFmtId="49" fontId="72" fillId="2" borderId="32" xfId="2" applyNumberFormat="1" applyFont="1" applyFill="1" applyBorder="1" applyAlignment="1" applyProtection="1">
      <alignment horizontal="left" vertical="center" shrinkToFit="1"/>
      <protection locked="0"/>
    </xf>
    <xf numFmtId="0" fontId="6" fillId="7" borderId="0" xfId="2" applyNumberFormat="1" applyFont="1" applyFill="1" applyBorder="1" applyAlignment="1" applyProtection="1">
      <alignment horizontal="left" vertical="center" wrapText="1" readingOrder="1"/>
    </xf>
    <xf numFmtId="0" fontId="10" fillId="7" borderId="0" xfId="2" applyNumberFormat="1" applyFont="1" applyFill="1" applyBorder="1" applyAlignment="1" applyProtection="1">
      <alignment horizontal="right" vertical="center"/>
    </xf>
    <xf numFmtId="0" fontId="10" fillId="7" borderId="0" xfId="2" applyNumberFormat="1" applyFont="1" applyFill="1" applyBorder="1" applyAlignment="1" applyProtection="1">
      <alignment horizontal="left" vertical="center"/>
    </xf>
    <xf numFmtId="0" fontId="10" fillId="7" borderId="10" xfId="2" applyNumberFormat="1" applyFont="1" applyFill="1" applyBorder="1" applyAlignment="1" applyProtection="1">
      <alignment horizontal="left" vertical="center"/>
    </xf>
    <xf numFmtId="0" fontId="7" fillId="2" borderId="0" xfId="2" applyFont="1" applyFill="1" applyBorder="1" applyAlignment="1" applyProtection="1">
      <alignment horizontal="left"/>
    </xf>
    <xf numFmtId="0" fontId="7" fillId="2" borderId="10" xfId="2" applyFont="1" applyFill="1" applyBorder="1" applyAlignment="1" applyProtection="1">
      <alignment horizontal="left"/>
    </xf>
    <xf numFmtId="0" fontId="13" fillId="2" borderId="59" xfId="2" applyFont="1" applyFill="1" applyBorder="1" applyAlignment="1" applyProtection="1">
      <alignment horizontal="left" vertical="center" wrapText="1"/>
    </xf>
    <xf numFmtId="0" fontId="13" fillId="2" borderId="43" xfId="2" applyFont="1" applyFill="1" applyBorder="1" applyAlignment="1" applyProtection="1">
      <alignment horizontal="left" vertical="center" wrapText="1"/>
    </xf>
    <xf numFmtId="0" fontId="13" fillId="2" borderId="42" xfId="2" applyFont="1" applyFill="1" applyBorder="1" applyAlignment="1" applyProtection="1">
      <alignment horizontal="left" vertical="center" wrapText="1"/>
    </xf>
    <xf numFmtId="0" fontId="89" fillId="12" borderId="0" xfId="2" applyFont="1" applyFill="1" applyBorder="1" applyAlignment="1" applyProtection="1">
      <alignment horizontal="left" vertical="top" wrapText="1"/>
    </xf>
    <xf numFmtId="0" fontId="72" fillId="2" borderId="45" xfId="2" applyNumberFormat="1" applyFont="1" applyFill="1" applyBorder="1" applyAlignment="1" applyProtection="1">
      <alignment horizontal="left" vertical="center" wrapText="1"/>
    </xf>
    <xf numFmtId="0" fontId="10" fillId="2" borderId="45" xfId="2" applyNumberFormat="1" applyFont="1" applyFill="1" applyBorder="1" applyAlignment="1" applyProtection="1">
      <alignment horizontal="center"/>
    </xf>
    <xf numFmtId="0" fontId="72" fillId="2" borderId="27" xfId="2" applyNumberFormat="1" applyFont="1" applyFill="1" applyBorder="1" applyAlignment="1" applyProtection="1">
      <alignment horizontal="left" vertical="center" wrapText="1"/>
    </xf>
    <xf numFmtId="0" fontId="72" fillId="2" borderId="48" xfId="2" applyNumberFormat="1" applyFont="1" applyFill="1" applyBorder="1" applyAlignment="1" applyProtection="1">
      <alignment horizontal="left" vertical="center" wrapText="1"/>
    </xf>
    <xf numFmtId="0" fontId="3" fillId="4" borderId="33" xfId="2" applyFont="1" applyFill="1" applyBorder="1" applyAlignment="1" applyProtection="1">
      <alignment horizontal="left" vertical="center" wrapText="1"/>
    </xf>
    <xf numFmtId="0" fontId="3" fillId="4" borderId="37" xfId="2" applyFont="1" applyFill="1" applyBorder="1" applyAlignment="1" applyProtection="1">
      <alignment horizontal="left" vertical="center" wrapText="1"/>
    </xf>
    <xf numFmtId="0" fontId="3" fillId="4" borderId="38" xfId="2" applyFont="1" applyFill="1" applyBorder="1" applyAlignment="1" applyProtection="1">
      <alignment horizontal="left" vertical="center" wrapText="1"/>
    </xf>
    <xf numFmtId="0" fontId="7" fillId="2" borderId="9" xfId="2" applyNumberFormat="1" applyFill="1" applyBorder="1" applyAlignment="1" applyProtection="1">
      <alignment horizontal="right"/>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21" fillId="2" borderId="33" xfId="2" applyFont="1" applyFill="1" applyBorder="1" applyAlignment="1" applyProtection="1">
      <alignment horizontal="left" vertical="center" wrapText="1"/>
    </xf>
    <xf numFmtId="0" fontId="21" fillId="2" borderId="37" xfId="2" applyFont="1" applyFill="1" applyBorder="1" applyAlignment="1" applyProtection="1">
      <alignment horizontal="left" vertical="center" wrapText="1"/>
    </xf>
    <xf numFmtId="0" fontId="21" fillId="2" borderId="38" xfId="2" applyFont="1" applyFill="1" applyBorder="1" applyAlignment="1" applyProtection="1">
      <alignment horizontal="left" vertical="center" wrapText="1"/>
    </xf>
    <xf numFmtId="0" fontId="21" fillId="2" borderId="86" xfId="2" applyFont="1" applyFill="1" applyBorder="1" applyAlignment="1" applyProtection="1">
      <alignment horizontal="left" vertical="center"/>
    </xf>
    <xf numFmtId="0" fontId="21" fillId="2" borderId="8" xfId="2" applyFont="1" applyFill="1" applyBorder="1" applyAlignment="1" applyProtection="1">
      <alignment horizontal="left" vertical="center"/>
    </xf>
    <xf numFmtId="0" fontId="21" fillId="2" borderId="61" xfId="2" applyFont="1" applyFill="1" applyBorder="1" applyAlignment="1" applyProtection="1">
      <alignment horizontal="left" vertical="center"/>
    </xf>
    <xf numFmtId="0" fontId="72" fillId="0" borderId="70" xfId="2" applyNumberFormat="1" applyFont="1" applyFill="1" applyBorder="1" applyAlignment="1" applyProtection="1">
      <alignment horizontal="left" vertical="center"/>
      <protection locked="0"/>
    </xf>
    <xf numFmtId="0" fontId="10" fillId="7" borderId="70" xfId="2" applyNumberFormat="1" applyFont="1" applyFill="1" applyBorder="1" applyAlignment="1" applyProtection="1">
      <alignment horizontal="right" vertical="center"/>
    </xf>
    <xf numFmtId="49" fontId="72" fillId="0" borderId="70" xfId="2" applyNumberFormat="1" applyFont="1" applyFill="1" applyBorder="1" applyAlignment="1" applyProtection="1">
      <alignment horizontal="left" vertical="center"/>
      <protection locked="0"/>
    </xf>
    <xf numFmtId="49" fontId="72" fillId="0" borderId="71" xfId="2" applyNumberFormat="1" applyFont="1" applyFill="1" applyBorder="1" applyAlignment="1" applyProtection="1">
      <alignment horizontal="left" vertical="center"/>
      <protection locked="0"/>
    </xf>
    <xf numFmtId="0" fontId="72" fillId="0" borderId="67" xfId="1" applyNumberFormat="1" applyFont="1" applyFill="1" applyBorder="1" applyAlignment="1" applyProtection="1">
      <alignment horizontal="left" vertical="center"/>
      <protection locked="0"/>
    </xf>
    <xf numFmtId="0" fontId="72" fillId="0" borderId="67" xfId="2" applyNumberFormat="1" applyFont="1" applyFill="1" applyBorder="1" applyAlignment="1" applyProtection="1">
      <alignment horizontal="left" vertical="center"/>
      <protection locked="0"/>
    </xf>
    <xf numFmtId="0" fontId="72" fillId="0" borderId="68" xfId="2" applyNumberFormat="1" applyFont="1" applyFill="1" applyBorder="1" applyAlignment="1" applyProtection="1">
      <alignment horizontal="left" vertical="center"/>
      <protection locked="0"/>
    </xf>
    <xf numFmtId="0" fontId="82" fillId="2" borderId="30" xfId="2" applyNumberFormat="1" applyFont="1" applyFill="1" applyBorder="1" applyAlignment="1" applyProtection="1">
      <alignment horizontal="left" vertical="center" wrapText="1"/>
    </xf>
    <xf numFmtId="0" fontId="82" fillId="2" borderId="17" xfId="2" applyNumberFormat="1" applyFont="1" applyFill="1" applyBorder="1" applyAlignment="1" applyProtection="1">
      <alignment horizontal="left" vertical="center" wrapText="1"/>
    </xf>
    <xf numFmtId="2" fontId="72" fillId="2" borderId="17" xfId="2" applyNumberFormat="1" applyFont="1" applyFill="1" applyBorder="1" applyAlignment="1" applyProtection="1">
      <alignment horizontal="left" vertical="center" wrapText="1"/>
    </xf>
    <xf numFmtId="2" fontId="72" fillId="2" borderId="15" xfId="2" applyNumberFormat="1" applyFont="1" applyFill="1" applyBorder="1" applyAlignment="1" applyProtection="1">
      <alignment horizontal="left" vertical="center" wrapText="1"/>
    </xf>
    <xf numFmtId="2" fontId="72" fillId="2" borderId="16" xfId="2" applyNumberFormat="1" applyFont="1" applyFill="1" applyBorder="1" applyAlignment="1" applyProtection="1">
      <alignment horizontal="left" vertical="center" wrapText="1"/>
    </xf>
    <xf numFmtId="2" fontId="72" fillId="2" borderId="27" xfId="2" applyNumberFormat="1" applyFont="1" applyFill="1" applyBorder="1" applyAlignment="1" applyProtection="1">
      <alignment horizontal="left" vertical="center" wrapText="1"/>
    </xf>
    <xf numFmtId="2" fontId="72" fillId="2" borderId="43" xfId="2" applyNumberFormat="1" applyFont="1" applyFill="1" applyBorder="1" applyAlignment="1" applyProtection="1">
      <alignment horizontal="left" vertical="center" wrapText="1"/>
    </xf>
    <xf numFmtId="2" fontId="72" fillId="2" borderId="42" xfId="2" applyNumberFormat="1" applyFont="1" applyFill="1" applyBorder="1" applyAlignment="1" applyProtection="1">
      <alignment horizontal="left" vertical="center" wrapText="1"/>
    </xf>
    <xf numFmtId="0" fontId="82" fillId="2" borderId="27" xfId="2" applyNumberFormat="1" applyFont="1" applyFill="1" applyBorder="1" applyAlignment="1" applyProtection="1">
      <alignment horizontal="left" vertical="center" wrapText="1"/>
    </xf>
    <xf numFmtId="0" fontId="82" fillId="2" borderId="43" xfId="2" applyNumberFormat="1" applyFont="1" applyFill="1" applyBorder="1" applyAlignment="1" applyProtection="1">
      <alignment horizontal="left" vertical="center" wrapText="1"/>
    </xf>
    <xf numFmtId="0" fontId="82" fillId="2" borderId="28" xfId="2" applyNumberFormat="1" applyFont="1" applyFill="1" applyBorder="1" applyAlignment="1" applyProtection="1">
      <alignment horizontal="left" vertical="center" wrapText="1"/>
    </xf>
    <xf numFmtId="49" fontId="72" fillId="0" borderId="30" xfId="0" applyNumberFormat="1" applyFont="1" applyFill="1" applyBorder="1" applyAlignment="1" applyProtection="1">
      <alignment horizontal="left" vertical="center" wrapText="1"/>
      <protection locked="0"/>
    </xf>
    <xf numFmtId="49" fontId="72" fillId="0" borderId="17" xfId="0" applyNumberFormat="1" applyFont="1" applyFill="1" applyBorder="1" applyAlignment="1" applyProtection="1">
      <alignment horizontal="left" vertical="center" wrapText="1"/>
      <protection locked="0"/>
    </xf>
    <xf numFmtId="0" fontId="6" fillId="2" borderId="57" xfId="0" applyNumberFormat="1" applyFont="1" applyFill="1" applyBorder="1" applyAlignment="1" applyProtection="1">
      <alignment horizontal="left"/>
    </xf>
    <xf numFmtId="0" fontId="6" fillId="2" borderId="64" xfId="0" applyNumberFormat="1" applyFont="1" applyFill="1" applyBorder="1" applyAlignment="1" applyProtection="1">
      <alignment horizontal="left"/>
    </xf>
    <xf numFmtId="14" fontId="72" fillId="8" borderId="64" xfId="0" applyNumberFormat="1" applyFont="1" applyFill="1" applyBorder="1" applyAlignment="1" applyProtection="1">
      <alignment horizontal="left" vertical="center" wrapText="1"/>
    </xf>
    <xf numFmtId="0" fontId="72" fillId="8" borderId="64" xfId="0" applyNumberFormat="1" applyFont="1" applyFill="1" applyBorder="1" applyAlignment="1" applyProtection="1">
      <alignment horizontal="left" vertical="center" wrapText="1"/>
    </xf>
    <xf numFmtId="0" fontId="72" fillId="8" borderId="87" xfId="0" applyNumberFormat="1" applyFont="1" applyFill="1" applyBorder="1" applyAlignment="1" applyProtection="1">
      <alignment horizontal="left" vertical="center" wrapText="1"/>
    </xf>
    <xf numFmtId="0" fontId="19" fillId="2" borderId="86" xfId="0" applyFont="1" applyFill="1" applyBorder="1" applyAlignment="1" applyProtection="1">
      <alignment horizontal="center"/>
    </xf>
    <xf numFmtId="0" fontId="19" fillId="2" borderId="8" xfId="0" applyFont="1" applyFill="1" applyBorder="1" applyAlignment="1" applyProtection="1">
      <alignment horizontal="center"/>
    </xf>
    <xf numFmtId="0" fontId="19" fillId="2" borderId="61" xfId="0" applyFont="1" applyFill="1" applyBorder="1" applyAlignment="1" applyProtection="1">
      <alignment horizontal="center"/>
    </xf>
    <xf numFmtId="0" fontId="13" fillId="2" borderId="5" xfId="0" applyFont="1" applyFill="1" applyBorder="1" applyAlignment="1" applyProtection="1">
      <alignment horizontal="left"/>
    </xf>
    <xf numFmtId="0" fontId="13" fillId="2" borderId="19" xfId="0" applyFont="1" applyFill="1" applyBorder="1" applyAlignment="1" applyProtection="1">
      <alignment horizontal="left"/>
    </xf>
    <xf numFmtId="0" fontId="13" fillId="2" borderId="52" xfId="0" applyFont="1" applyFill="1" applyBorder="1" applyAlignment="1" applyProtection="1">
      <alignment horizontal="left"/>
    </xf>
    <xf numFmtId="49" fontId="72" fillId="0" borderId="5" xfId="0" applyNumberFormat="1" applyFont="1" applyFill="1" applyBorder="1" applyAlignment="1" applyProtection="1">
      <alignment horizontal="left" vertical="center" wrapText="1"/>
      <protection locked="0"/>
    </xf>
    <xf numFmtId="49" fontId="72" fillId="0" borderId="19" xfId="0" applyNumberFormat="1" applyFont="1" applyFill="1" applyBorder="1" applyAlignment="1" applyProtection="1">
      <alignment horizontal="left" vertical="center" wrapText="1"/>
      <protection locked="0"/>
    </xf>
    <xf numFmtId="0" fontId="6" fillId="2" borderId="5" xfId="0" applyNumberFormat="1" applyFont="1" applyFill="1" applyBorder="1" applyAlignment="1" applyProtection="1">
      <alignment horizontal="left"/>
    </xf>
    <xf numFmtId="0" fontId="72" fillId="0" borderId="5" xfId="0" applyNumberFormat="1" applyFont="1" applyFill="1" applyBorder="1" applyAlignment="1" applyProtection="1">
      <alignment horizontal="left" vertical="center" wrapText="1"/>
      <protection locked="0"/>
    </xf>
    <xf numFmtId="0" fontId="72" fillId="0" borderId="19" xfId="0" applyNumberFormat="1" applyFont="1" applyFill="1" applyBorder="1" applyAlignment="1" applyProtection="1">
      <alignment horizontal="left" vertical="center" wrapText="1"/>
      <protection locked="0"/>
    </xf>
    <xf numFmtId="0" fontId="72" fillId="0" borderId="52" xfId="0" applyNumberFormat="1" applyFont="1" applyFill="1" applyBorder="1" applyAlignment="1" applyProtection="1">
      <alignment horizontal="left" vertical="center" wrapText="1"/>
      <protection locked="0"/>
    </xf>
    <xf numFmtId="14" fontId="72" fillId="0" borderId="5" xfId="0" applyNumberFormat="1" applyFont="1" applyFill="1" applyBorder="1" applyAlignment="1" applyProtection="1">
      <alignment horizontal="left" vertical="center" wrapText="1"/>
      <protection locked="0"/>
    </xf>
    <xf numFmtId="14" fontId="72" fillId="0" borderId="52" xfId="0" applyNumberFormat="1" applyFont="1" applyFill="1" applyBorder="1" applyAlignment="1" applyProtection="1">
      <alignment horizontal="left" vertical="center" wrapText="1"/>
      <protection locked="0"/>
    </xf>
    <xf numFmtId="49" fontId="72" fillId="0" borderId="20" xfId="0" applyNumberFormat="1" applyFont="1" applyFill="1" applyBorder="1" applyAlignment="1" applyProtection="1">
      <alignment horizontal="left" vertical="center" wrapText="1"/>
      <protection locked="0"/>
    </xf>
    <xf numFmtId="49" fontId="72" fillId="0" borderId="32" xfId="0" applyNumberFormat="1" applyFont="1" applyFill="1" applyBorder="1" applyAlignment="1" applyProtection="1">
      <alignment horizontal="left" vertical="center" wrapText="1"/>
      <protection locked="0"/>
    </xf>
    <xf numFmtId="0" fontId="72" fillId="0" borderId="19" xfId="0" applyNumberFormat="1" applyFont="1" applyFill="1" applyBorder="1" applyAlignment="1" applyProtection="1">
      <alignment horizontal="left" vertical="center" shrinkToFit="1"/>
      <protection locked="0"/>
    </xf>
    <xf numFmtId="0" fontId="72" fillId="0" borderId="20" xfId="0" applyNumberFormat="1" applyFont="1" applyFill="1" applyBorder="1" applyAlignment="1" applyProtection="1">
      <alignment horizontal="left" vertical="center" shrinkToFit="1"/>
      <protection locked="0"/>
    </xf>
    <xf numFmtId="0" fontId="72" fillId="0" borderId="32" xfId="0" applyNumberFormat="1" applyFont="1" applyFill="1" applyBorder="1" applyAlignment="1" applyProtection="1">
      <alignment horizontal="left" vertical="center" shrinkToFit="1"/>
      <protection locked="0"/>
    </xf>
    <xf numFmtId="0" fontId="19" fillId="2" borderId="12" xfId="0" applyNumberFormat="1" applyFont="1" applyFill="1" applyBorder="1" applyAlignment="1" applyProtection="1">
      <alignment horizontal="center" vertical="center"/>
    </xf>
    <xf numFmtId="0" fontId="19" fillId="2" borderId="45" xfId="0" applyNumberFormat="1" applyFont="1" applyFill="1" applyBorder="1" applyAlignment="1" applyProtection="1">
      <alignment horizontal="center" vertical="center"/>
    </xf>
    <xf numFmtId="49" fontId="72" fillId="0" borderId="22" xfId="0" applyNumberFormat="1" applyFont="1" applyFill="1" applyBorder="1" applyAlignment="1" applyProtection="1">
      <alignment vertical="center" wrapText="1"/>
      <protection locked="0"/>
    </xf>
    <xf numFmtId="49" fontId="72" fillId="0" borderId="0" xfId="0" applyNumberFormat="1" applyFont="1" applyFill="1" applyBorder="1" applyAlignment="1" applyProtection="1">
      <alignment vertical="center" wrapText="1"/>
      <protection locked="0"/>
    </xf>
    <xf numFmtId="49" fontId="72" fillId="0" borderId="10" xfId="0" applyNumberFormat="1" applyFont="1" applyFill="1" applyBorder="1" applyAlignment="1" applyProtection="1">
      <alignment vertical="center" wrapText="1"/>
      <protection locked="0"/>
    </xf>
    <xf numFmtId="49" fontId="72" fillId="0" borderId="27" xfId="0" applyNumberFormat="1" applyFont="1" applyFill="1" applyBorder="1" applyAlignment="1" applyProtection="1">
      <alignment vertical="center" wrapText="1"/>
      <protection locked="0"/>
    </xf>
    <xf numFmtId="49" fontId="72" fillId="0" borderId="43" xfId="0" applyNumberFormat="1" applyFont="1" applyFill="1" applyBorder="1" applyAlignment="1" applyProtection="1">
      <alignment vertical="center" wrapText="1"/>
      <protection locked="0"/>
    </xf>
    <xf numFmtId="49" fontId="72" fillId="0" borderId="42" xfId="0" applyNumberFormat="1" applyFont="1" applyFill="1" applyBorder="1" applyAlignment="1" applyProtection="1">
      <alignment vertical="center" wrapText="1"/>
      <protection locked="0"/>
    </xf>
    <xf numFmtId="0" fontId="82" fillId="0" borderId="19" xfId="0" applyNumberFormat="1" applyFont="1" applyFill="1" applyBorder="1" applyAlignment="1" applyProtection="1">
      <alignment horizontal="left" vertical="center" wrapText="1"/>
      <protection locked="0"/>
    </xf>
    <xf numFmtId="0" fontId="82" fillId="0" borderId="20" xfId="0" applyNumberFormat="1" applyFont="1" applyFill="1" applyBorder="1" applyAlignment="1" applyProtection="1">
      <alignment horizontal="left" vertical="center" wrapText="1"/>
      <protection locked="0"/>
    </xf>
    <xf numFmtId="0" fontId="82" fillId="0" borderId="21" xfId="0" applyNumberFormat="1" applyFont="1" applyFill="1" applyBorder="1" applyAlignment="1" applyProtection="1">
      <alignment horizontal="left" vertical="center" wrapText="1"/>
      <protection locked="0"/>
    </xf>
    <xf numFmtId="0" fontId="72" fillId="0" borderId="27" xfId="0" applyFont="1" applyFill="1" applyBorder="1" applyAlignment="1" applyProtection="1">
      <alignment horizontal="left" vertical="center"/>
      <protection locked="0"/>
    </xf>
    <xf numFmtId="0" fontId="72" fillId="0" borderId="28" xfId="0" applyFont="1" applyFill="1" applyBorder="1" applyAlignment="1" applyProtection="1">
      <alignment horizontal="left" vertical="center"/>
      <protection locked="0"/>
    </xf>
    <xf numFmtId="0" fontId="82" fillId="0" borderId="12" xfId="0" applyNumberFormat="1" applyFont="1" applyFill="1" applyBorder="1" applyAlignment="1" applyProtection="1">
      <alignment horizontal="left" vertical="center" wrapText="1"/>
      <protection locked="0"/>
    </xf>
    <xf numFmtId="0" fontId="82" fillId="0" borderId="22" xfId="0" applyNumberFormat="1" applyFont="1" applyFill="1" applyBorder="1" applyAlignment="1" applyProtection="1">
      <alignment horizontal="left" vertical="center" wrapText="1"/>
      <protection locked="0"/>
    </xf>
    <xf numFmtId="0" fontId="72" fillId="0" borderId="19" xfId="0" applyNumberFormat="1" applyFont="1" applyFill="1" applyBorder="1" applyAlignment="1" applyProtection="1">
      <alignment horizontal="left" vertical="top" wrapText="1"/>
      <protection locked="0"/>
    </xf>
    <xf numFmtId="0" fontId="72" fillId="0" borderId="20" xfId="0" applyNumberFormat="1" applyFont="1" applyFill="1" applyBorder="1" applyAlignment="1" applyProtection="1">
      <alignment horizontal="left" vertical="top" wrapText="1"/>
      <protection locked="0"/>
    </xf>
    <xf numFmtId="0" fontId="72" fillId="0" borderId="32" xfId="0" applyNumberFormat="1" applyFont="1" applyFill="1" applyBorder="1" applyAlignment="1" applyProtection="1">
      <alignment horizontal="left" vertical="top" wrapText="1"/>
      <protection locked="0"/>
    </xf>
    <xf numFmtId="0" fontId="7" fillId="2" borderId="21" xfId="0" applyNumberFormat="1" applyFont="1" applyFill="1" applyBorder="1" applyAlignment="1" applyProtection="1">
      <alignment horizontal="left"/>
    </xf>
    <xf numFmtId="0" fontId="7" fillId="2" borderId="5" xfId="0" applyNumberFormat="1" applyFont="1" applyFill="1" applyBorder="1" applyAlignment="1" applyProtection="1">
      <alignment horizontal="left"/>
    </xf>
    <xf numFmtId="0" fontId="82" fillId="0" borderId="27" xfId="0" applyFont="1" applyFill="1" applyBorder="1" applyAlignment="1" applyProtection="1">
      <alignment horizontal="left" vertical="center"/>
      <protection locked="0"/>
    </xf>
    <xf numFmtId="0" fontId="82" fillId="0" borderId="28" xfId="0" applyFont="1" applyFill="1" applyBorder="1" applyAlignment="1" applyProtection="1">
      <alignment horizontal="left" vertical="center"/>
      <protection locked="0"/>
    </xf>
    <xf numFmtId="0" fontId="82" fillId="0" borderId="60" xfId="0" applyFont="1" applyFill="1" applyBorder="1" applyAlignment="1" applyProtection="1">
      <alignment horizontal="left" vertical="center"/>
      <protection locked="0"/>
    </xf>
    <xf numFmtId="0" fontId="82" fillId="0" borderId="89" xfId="0" applyFont="1" applyFill="1" applyBorder="1" applyAlignment="1" applyProtection="1">
      <alignment horizontal="left" vertical="center"/>
      <protection locked="0"/>
    </xf>
    <xf numFmtId="0" fontId="19" fillId="2" borderId="60" xfId="0" applyFont="1" applyFill="1" applyBorder="1" applyAlignment="1" applyProtection="1">
      <alignment horizontal="center" vertical="center"/>
    </xf>
    <xf numFmtId="0" fontId="19" fillId="2" borderId="89" xfId="0" applyFont="1" applyFill="1" applyBorder="1" applyAlignment="1" applyProtection="1">
      <alignment horizontal="center" vertical="center"/>
    </xf>
    <xf numFmtId="0" fontId="72" fillId="0" borderId="60" xfId="0" applyFont="1" applyFill="1" applyBorder="1" applyAlignment="1" applyProtection="1">
      <alignment horizontal="left" vertical="center"/>
      <protection locked="0"/>
    </xf>
    <xf numFmtId="0" fontId="72" fillId="0" borderId="89" xfId="0" applyFont="1" applyFill="1" applyBorder="1" applyAlignment="1" applyProtection="1">
      <alignment horizontal="left" vertical="center"/>
      <protection locked="0"/>
    </xf>
    <xf numFmtId="0" fontId="19" fillId="2" borderId="27" xfId="0" applyFont="1" applyFill="1" applyBorder="1" applyAlignment="1" applyProtection="1">
      <alignment horizontal="center" vertical="center"/>
    </xf>
    <xf numFmtId="0" fontId="19" fillId="2" borderId="28" xfId="0" applyFont="1" applyFill="1" applyBorder="1" applyAlignment="1" applyProtection="1">
      <alignment horizontal="center" vertical="center"/>
    </xf>
    <xf numFmtId="49" fontId="3"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4" borderId="33" xfId="0" applyFont="1" applyFill="1" applyBorder="1" applyAlignment="1" applyProtection="1">
      <alignment horizontal="left" vertical="center" wrapText="1"/>
    </xf>
    <xf numFmtId="0" fontId="3" fillId="4" borderId="37" xfId="0" applyFont="1" applyFill="1" applyBorder="1" applyAlignment="1" applyProtection="1">
      <alignment horizontal="left" vertical="center" wrapText="1"/>
    </xf>
    <xf numFmtId="0" fontId="2" fillId="4" borderId="29" xfId="0" applyFont="1" applyFill="1" applyBorder="1" applyAlignment="1" applyProtection="1">
      <alignment horizontal="right" vertical="center" wrapText="1"/>
    </xf>
    <xf numFmtId="0" fontId="2" fillId="4" borderId="9" xfId="0" applyFont="1" applyFill="1" applyBorder="1" applyAlignment="1" applyProtection="1">
      <alignment horizontal="right" vertical="center" wrapText="1"/>
    </xf>
    <xf numFmtId="0" fontId="83"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right" vertical="center"/>
    </xf>
    <xf numFmtId="0" fontId="2" fillId="4" borderId="24" xfId="0" applyFont="1" applyFill="1" applyBorder="1" applyAlignment="1" applyProtection="1">
      <alignment horizontal="right" vertical="center"/>
    </xf>
    <xf numFmtId="14" fontId="90" fillId="0" borderId="57" xfId="0" applyNumberFormat="1" applyFont="1" applyFill="1" applyBorder="1" applyAlignment="1" applyProtection="1">
      <alignment horizontal="center" vertical="center" wrapText="1"/>
      <protection locked="0"/>
    </xf>
    <xf numFmtId="0" fontId="73" fillId="0" borderId="65" xfId="0" applyFont="1" applyFill="1" applyBorder="1" applyAlignment="1" applyProtection="1">
      <alignment horizontal="center" vertical="center" wrapText="1"/>
      <protection locked="0"/>
    </xf>
    <xf numFmtId="0" fontId="6" fillId="8" borderId="19" xfId="0" applyNumberFormat="1" applyFont="1" applyFill="1" applyBorder="1" applyAlignment="1" applyProtection="1">
      <alignment horizontal="left"/>
    </xf>
    <xf numFmtId="0" fontId="6" fillId="8" borderId="21" xfId="0" applyNumberFormat="1" applyFont="1" applyFill="1" applyBorder="1" applyAlignment="1" applyProtection="1">
      <alignment horizontal="left"/>
    </xf>
    <xf numFmtId="0" fontId="91" fillId="4" borderId="57" xfId="0" applyFont="1" applyFill="1" applyBorder="1" applyAlignment="1" applyProtection="1">
      <alignment horizontal="center" vertical="center" wrapText="1" shrinkToFit="1"/>
    </xf>
    <xf numFmtId="0" fontId="91" fillId="4" borderId="64" xfId="0" applyFont="1" applyFill="1" applyBorder="1" applyAlignment="1" applyProtection="1">
      <alignment horizontal="center" vertical="center" wrapText="1" shrinkToFit="1"/>
    </xf>
    <xf numFmtId="0" fontId="91" fillId="4" borderId="65" xfId="0" applyFont="1" applyFill="1" applyBorder="1" applyAlignment="1" applyProtection="1">
      <alignment horizontal="center" vertical="center" wrapText="1" shrinkToFit="1"/>
    </xf>
    <xf numFmtId="14" fontId="90" fillId="0" borderId="65" xfId="0" applyNumberFormat="1" applyFont="1" applyFill="1" applyBorder="1" applyAlignment="1" applyProtection="1">
      <alignment horizontal="center" vertical="center" wrapText="1"/>
      <protection locked="0"/>
    </xf>
    <xf numFmtId="0" fontId="28" fillId="2" borderId="6" xfId="0" applyNumberFormat="1" applyFont="1" applyFill="1" applyBorder="1" applyAlignment="1" applyProtection="1">
      <alignment horizontal="left"/>
    </xf>
    <xf numFmtId="0" fontId="28" fillId="2" borderId="21" xfId="0" applyNumberFormat="1" applyFont="1" applyFill="1" applyBorder="1" applyAlignment="1" applyProtection="1">
      <alignment horizontal="left"/>
    </xf>
    <xf numFmtId="0" fontId="28" fillId="2" borderId="19" xfId="0" applyNumberFormat="1" applyFont="1" applyFill="1" applyBorder="1" applyAlignment="1" applyProtection="1">
      <alignment horizontal="left"/>
    </xf>
    <xf numFmtId="0" fontId="28" fillId="2" borderId="20" xfId="0" applyNumberFormat="1" applyFont="1" applyFill="1" applyBorder="1" applyAlignment="1" applyProtection="1">
      <alignment horizontal="left"/>
    </xf>
    <xf numFmtId="0" fontId="35" fillId="2" borderId="7" xfId="0" quotePrefix="1" applyFont="1" applyFill="1" applyBorder="1" applyAlignment="1" applyProtection="1">
      <alignment horizontal="left" wrapText="1"/>
    </xf>
    <xf numFmtId="0" fontId="35" fillId="2" borderId="39" xfId="0" applyFont="1" applyFill="1" applyBorder="1" applyAlignment="1" applyProtection="1">
      <alignment horizontal="left"/>
    </xf>
    <xf numFmtId="0" fontId="35" fillId="2" borderId="62" xfId="0" applyFont="1" applyFill="1" applyBorder="1" applyAlignment="1" applyProtection="1">
      <alignment horizontal="left"/>
    </xf>
    <xf numFmtId="0" fontId="0" fillId="2" borderId="4" xfId="0" applyFill="1" applyBorder="1" applyAlignment="1" applyProtection="1">
      <alignment horizontal="center"/>
    </xf>
    <xf numFmtId="0" fontId="0" fillId="2" borderId="5" xfId="0" applyFill="1" applyBorder="1" applyAlignment="1" applyProtection="1">
      <alignment horizontal="center"/>
    </xf>
    <xf numFmtId="0" fontId="0" fillId="2" borderId="52" xfId="0" applyFill="1" applyBorder="1" applyAlignment="1" applyProtection="1">
      <alignment horizontal="center"/>
    </xf>
    <xf numFmtId="0" fontId="7" fillId="2" borderId="17" xfId="0" applyFont="1" applyFill="1" applyBorder="1" applyAlignment="1" applyProtection="1">
      <alignment horizontal="left"/>
    </xf>
    <xf numFmtId="0" fontId="7" fillId="2" borderId="15" xfId="0" applyFont="1" applyFill="1" applyBorder="1" applyAlignment="1" applyProtection="1">
      <alignment horizontal="left"/>
    </xf>
    <xf numFmtId="0" fontId="7" fillId="2" borderId="16" xfId="0" applyFont="1" applyFill="1" applyBorder="1" applyAlignment="1" applyProtection="1">
      <alignment horizontal="left"/>
    </xf>
    <xf numFmtId="0" fontId="7" fillId="2" borderId="2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10" xfId="0" applyFont="1" applyFill="1" applyBorder="1" applyAlignment="1" applyProtection="1">
      <alignment horizontal="left"/>
    </xf>
    <xf numFmtId="0" fontId="71" fillId="2" borderId="30" xfId="0" applyNumberFormat="1" applyFont="1" applyFill="1" applyBorder="1" applyAlignment="1" applyProtection="1">
      <alignment horizontal="left"/>
    </xf>
    <xf numFmtId="0" fontId="71" fillId="2" borderId="56" xfId="0" applyNumberFormat="1" applyFont="1" applyFill="1" applyBorder="1" applyAlignment="1" applyProtection="1">
      <alignment horizontal="left"/>
    </xf>
    <xf numFmtId="0" fontId="71" fillId="2" borderId="27" xfId="0" applyNumberFormat="1" applyFont="1" applyFill="1" applyBorder="1" applyAlignment="1" applyProtection="1">
      <alignment horizontal="left"/>
    </xf>
    <xf numFmtId="0" fontId="71" fillId="2" borderId="43" xfId="0" applyNumberFormat="1" applyFont="1" applyFill="1" applyBorder="1" applyAlignment="1" applyProtection="1">
      <alignment horizontal="left"/>
    </xf>
    <xf numFmtId="0" fontId="71" fillId="2" borderId="42" xfId="0" applyNumberFormat="1" applyFont="1" applyFill="1" applyBorder="1" applyAlignment="1" applyProtection="1">
      <alignment horizontal="left"/>
    </xf>
    <xf numFmtId="0" fontId="71" fillId="8" borderId="19" xfId="0" applyNumberFormat="1" applyFont="1" applyFill="1" applyBorder="1" applyAlignment="1" applyProtection="1">
      <alignment horizontal="left"/>
    </xf>
    <xf numFmtId="0" fontId="71" fillId="8" borderId="20" xfId="0" applyNumberFormat="1" applyFont="1" applyFill="1" applyBorder="1" applyAlignment="1" applyProtection="1">
      <alignment horizontal="left"/>
    </xf>
    <xf numFmtId="0" fontId="71" fillId="0" borderId="5" xfId="0" applyFont="1" applyBorder="1" applyAlignment="1" applyProtection="1">
      <alignment horizontal="left"/>
      <protection locked="0"/>
    </xf>
    <xf numFmtId="0" fontId="71" fillId="0" borderId="19" xfId="0" applyFont="1" applyBorder="1" applyAlignment="1" applyProtection="1">
      <alignment horizontal="left" shrinkToFit="1"/>
      <protection locked="0"/>
    </xf>
    <xf numFmtId="0" fontId="71" fillId="0" borderId="21" xfId="0" applyFont="1" applyBorder="1" applyAlignment="1" applyProtection="1">
      <alignment horizontal="left" shrinkToFit="1"/>
      <protection locked="0"/>
    </xf>
    <xf numFmtId="49" fontId="71" fillId="0" borderId="19" xfId="0" applyNumberFormat="1" applyFont="1" applyBorder="1" applyAlignment="1" applyProtection="1">
      <alignment horizontal="left"/>
      <protection locked="0"/>
    </xf>
    <xf numFmtId="49" fontId="71" fillId="0" borderId="21" xfId="0" applyNumberFormat="1" applyFont="1" applyBorder="1" applyAlignment="1" applyProtection="1">
      <alignment horizontal="left"/>
      <protection locked="0"/>
    </xf>
    <xf numFmtId="0" fontId="71" fillId="2" borderId="5" xfId="0" applyNumberFormat="1" applyFont="1" applyFill="1" applyBorder="1" applyAlignment="1" applyProtection="1">
      <alignment horizontal="left"/>
    </xf>
    <xf numFmtId="0" fontId="71" fillId="2" borderId="52" xfId="0" applyNumberFormat="1" applyFont="1" applyFill="1" applyBorder="1" applyAlignment="1" applyProtection="1">
      <alignment horizontal="left"/>
    </xf>
    <xf numFmtId="0" fontId="71" fillId="2" borderId="19" xfId="0" applyNumberFormat="1" applyFont="1" applyFill="1" applyBorder="1" applyAlignment="1" applyProtection="1">
      <alignment horizontal="left" shrinkToFit="1"/>
    </xf>
    <xf numFmtId="0" fontId="71" fillId="2" borderId="20" xfId="0" applyNumberFormat="1" applyFont="1" applyFill="1" applyBorder="1" applyAlignment="1" applyProtection="1">
      <alignment horizontal="left" shrinkToFit="1"/>
    </xf>
    <xf numFmtId="0" fontId="71" fillId="2" borderId="32" xfId="0" applyNumberFormat="1" applyFont="1" applyFill="1" applyBorder="1" applyAlignment="1" applyProtection="1">
      <alignment horizontal="left" shrinkToFit="1"/>
    </xf>
    <xf numFmtId="0" fontId="71" fillId="2" borderId="19" xfId="0" applyNumberFormat="1" applyFont="1" applyFill="1" applyBorder="1" applyAlignment="1" applyProtection="1">
      <alignment horizontal="left" vertical="center" wrapText="1"/>
    </xf>
    <xf numFmtId="0" fontId="71" fillId="2" borderId="20" xfId="0" applyNumberFormat="1" applyFont="1" applyFill="1" applyBorder="1" applyAlignment="1" applyProtection="1">
      <alignment horizontal="left" vertical="center" wrapText="1"/>
    </xf>
    <xf numFmtId="0" fontId="71" fillId="2" borderId="32" xfId="0" applyNumberFormat="1" applyFont="1" applyFill="1" applyBorder="1" applyAlignment="1" applyProtection="1">
      <alignment horizontal="left" vertical="center" wrapText="1"/>
    </xf>
    <xf numFmtId="165" fontId="71" fillId="0" borderId="5" xfId="0" applyNumberFormat="1" applyFont="1" applyBorder="1" applyAlignment="1" applyProtection="1">
      <alignment horizontal="left"/>
      <protection locked="0"/>
    </xf>
    <xf numFmtId="0" fontId="71" fillId="0" borderId="19" xfId="0" applyFont="1" applyBorder="1" applyAlignment="1" applyProtection="1">
      <alignment horizontal="left" vertical="center" wrapText="1"/>
      <protection locked="0"/>
    </xf>
    <xf numFmtId="0" fontId="71" fillId="0" borderId="20" xfId="0" applyFont="1" applyBorder="1" applyAlignment="1" applyProtection="1">
      <alignment horizontal="left" vertical="center" wrapText="1"/>
      <protection locked="0"/>
    </xf>
    <xf numFmtId="0" fontId="71" fillId="0" borderId="32" xfId="0" applyFont="1" applyBorder="1" applyAlignment="1" applyProtection="1">
      <alignment horizontal="left" vertical="center" wrapText="1"/>
      <protection locked="0"/>
    </xf>
    <xf numFmtId="0" fontId="7" fillId="2" borderId="45" xfId="0" applyFont="1" applyFill="1" applyBorder="1" applyAlignment="1" applyProtection="1">
      <alignment horizontal="left"/>
    </xf>
    <xf numFmtId="0" fontId="7" fillId="2" borderId="48" xfId="0" applyFont="1" applyFill="1" applyBorder="1" applyAlignment="1" applyProtection="1">
      <alignment horizontal="left"/>
    </xf>
    <xf numFmtId="0" fontId="71" fillId="2" borderId="19" xfId="0" applyFont="1" applyFill="1" applyBorder="1" applyAlignment="1" applyProtection="1">
      <alignment horizontal="left" vertical="top" wrapText="1"/>
    </xf>
    <xf numFmtId="0" fontId="71" fillId="2" borderId="20" xfId="0" applyFont="1" applyFill="1" applyBorder="1" applyProtection="1"/>
    <xf numFmtId="0" fontId="71" fillId="2" borderId="32" xfId="0" applyFont="1" applyFill="1" applyBorder="1" applyProtection="1"/>
    <xf numFmtId="0" fontId="1" fillId="2" borderId="4" xfId="0" applyFont="1" applyFill="1" applyBorder="1" applyAlignment="1" applyProtection="1">
      <alignment horizontal="left"/>
    </xf>
    <xf numFmtId="0" fontId="1" fillId="2" borderId="5" xfId="0" applyFont="1" applyFill="1" applyBorder="1" applyAlignment="1" applyProtection="1">
      <alignment horizontal="left"/>
    </xf>
    <xf numFmtId="0" fontId="1" fillId="2" borderId="52" xfId="0" applyFont="1" applyFill="1" applyBorder="1" applyAlignment="1" applyProtection="1">
      <alignment horizontal="left"/>
    </xf>
    <xf numFmtId="0" fontId="6" fillId="2" borderId="2" xfId="0" applyFont="1" applyFill="1" applyBorder="1" applyAlignment="1" applyProtection="1">
      <alignment horizontal="right" vertical="top"/>
    </xf>
    <xf numFmtId="0" fontId="6" fillId="2" borderId="23" xfId="0" applyFont="1" applyFill="1" applyBorder="1" applyAlignment="1" applyProtection="1">
      <alignment horizontal="right" vertical="top"/>
    </xf>
    <xf numFmtId="0" fontId="6" fillId="2" borderId="3" xfId="0" applyFont="1" applyFill="1" applyBorder="1" applyAlignment="1" applyProtection="1">
      <alignment horizontal="right" vertical="top"/>
    </xf>
    <xf numFmtId="0" fontId="7" fillId="2" borderId="5" xfId="0" applyFont="1" applyFill="1" applyBorder="1" applyAlignment="1" applyProtection="1">
      <alignment horizontal="left"/>
    </xf>
    <xf numFmtId="0" fontId="7" fillId="2" borderId="52" xfId="0" applyFont="1" applyFill="1" applyBorder="1" applyAlignment="1" applyProtection="1">
      <alignment horizontal="left"/>
    </xf>
    <xf numFmtId="49" fontId="71" fillId="0" borderId="19" xfId="0" applyNumberFormat="1" applyFont="1" applyBorder="1" applyAlignment="1" applyProtection="1">
      <alignment horizontal="left" vertical="center" wrapText="1"/>
      <protection locked="0"/>
    </xf>
    <xf numFmtId="49" fontId="71" fillId="0" borderId="21" xfId="0" applyNumberFormat="1" applyFont="1" applyBorder="1" applyAlignment="1" applyProtection="1">
      <alignment horizontal="left" vertical="center" wrapText="1"/>
      <protection locked="0"/>
    </xf>
    <xf numFmtId="0" fontId="71" fillId="0" borderId="57" xfId="0" applyFont="1" applyBorder="1" applyAlignment="1" applyProtection="1">
      <alignment horizontal="left" vertical="center" wrapText="1"/>
      <protection locked="0"/>
    </xf>
    <xf numFmtId="0" fontId="71" fillId="0" borderId="64" xfId="0" applyFont="1" applyBorder="1" applyAlignment="1" applyProtection="1">
      <alignment horizontal="left" vertical="center" wrapText="1"/>
      <protection locked="0"/>
    </xf>
    <xf numFmtId="0" fontId="71" fillId="0" borderId="87" xfId="0" applyFont="1" applyBorder="1" applyAlignment="1" applyProtection="1">
      <alignment horizontal="left" vertical="center" wrapText="1"/>
      <protection locked="0"/>
    </xf>
    <xf numFmtId="0" fontId="7" fillId="2" borderId="4" xfId="0" applyFont="1" applyFill="1" applyBorder="1" applyAlignment="1" applyProtection="1">
      <alignment horizontal="left"/>
    </xf>
    <xf numFmtId="1" fontId="36" fillId="0" borderId="0" xfId="0" applyNumberFormat="1" applyFont="1" applyFill="1" applyBorder="1" applyAlignment="1" applyProtection="1">
      <alignment horizontal="right" vertical="center"/>
    </xf>
    <xf numFmtId="0" fontId="7" fillId="0" borderId="0" xfId="0" applyFont="1" applyBorder="1" applyAlignment="1" applyProtection="1">
      <alignment horizontal="left" wrapText="1"/>
    </xf>
    <xf numFmtId="0" fontId="71" fillId="0" borderId="40" xfId="0" applyFont="1" applyBorder="1" applyAlignment="1" applyProtection="1">
      <alignment horizontal="left" vertical="center" wrapText="1"/>
      <protection locked="0"/>
    </xf>
    <xf numFmtId="14" fontId="71" fillId="0" borderId="46" xfId="0" applyNumberFormat="1" applyFont="1" applyBorder="1" applyAlignment="1" applyProtection="1">
      <alignment horizontal="left" vertical="center"/>
      <protection locked="0"/>
    </xf>
    <xf numFmtId="14" fontId="71" fillId="0" borderId="55" xfId="0" applyNumberFormat="1" applyFont="1" applyBorder="1" applyAlignment="1" applyProtection="1">
      <alignment horizontal="left" vertical="center"/>
      <protection locked="0"/>
    </xf>
    <xf numFmtId="0" fontId="0" fillId="7" borderId="46" xfId="0" applyFill="1" applyBorder="1" applyAlignment="1" applyProtection="1"/>
    <xf numFmtId="0" fontId="0" fillId="7" borderId="41" xfId="0" applyFill="1" applyBorder="1" applyAlignment="1" applyProtection="1"/>
    <xf numFmtId="0" fontId="0" fillId="7" borderId="58" xfId="0" applyFill="1" applyBorder="1" applyAlignment="1" applyProtection="1"/>
    <xf numFmtId="0" fontId="1" fillId="0" borderId="0" xfId="0" applyFont="1" applyBorder="1" applyAlignment="1" applyProtection="1">
      <alignment horizontal="left"/>
    </xf>
    <xf numFmtId="49" fontId="36" fillId="0" borderId="0" xfId="0" applyNumberFormat="1" applyFont="1" applyFill="1" applyBorder="1" applyAlignment="1" applyProtection="1">
      <alignment horizontal="left" vertical="center" wrapText="1"/>
    </xf>
    <xf numFmtId="0" fontId="36" fillId="0" borderId="0" xfId="0" applyNumberFormat="1" applyFont="1" applyFill="1" applyBorder="1" applyAlignment="1" applyProtection="1">
      <alignment horizontal="left" vertical="center" wrapText="1"/>
    </xf>
    <xf numFmtId="0" fontId="3" fillId="4" borderId="38" xfId="0" applyFont="1" applyFill="1" applyBorder="1" applyAlignment="1" applyProtection="1">
      <alignment horizontal="left" vertical="center" wrapText="1"/>
    </xf>
    <xf numFmtId="0" fontId="0" fillId="2" borderId="29" xfId="0" quotePrefix="1" applyFill="1" applyBorder="1" applyAlignment="1" applyProtection="1">
      <alignment horizontal="left"/>
    </xf>
    <xf numFmtId="0" fontId="0" fillId="2" borderId="9" xfId="0" applyFill="1" applyBorder="1" applyAlignment="1" applyProtection="1">
      <alignment horizontal="left"/>
    </xf>
    <xf numFmtId="0" fontId="0" fillId="2" borderId="13" xfId="0" applyFill="1" applyBorder="1" applyAlignment="1" applyProtection="1">
      <alignment horizontal="left"/>
    </xf>
    <xf numFmtId="0" fontId="0" fillId="2" borderId="54" xfId="0" quotePrefix="1" applyFill="1" applyBorder="1" applyAlignment="1" applyProtection="1">
      <alignment horizontal="left"/>
    </xf>
    <xf numFmtId="0" fontId="0" fillId="2" borderId="24" xfId="0" applyFill="1" applyBorder="1" applyAlignment="1" applyProtection="1">
      <alignment horizontal="left"/>
    </xf>
    <xf numFmtId="0" fontId="6" fillId="2" borderId="36" xfId="0" applyFont="1" applyFill="1" applyBorder="1" applyAlignment="1" applyProtection="1">
      <alignment horizontal="right" vertical="top"/>
    </xf>
    <xf numFmtId="0" fontId="33" fillId="0" borderId="0" xfId="0" applyFont="1" applyAlignment="1" applyProtection="1">
      <alignment horizontal="center"/>
    </xf>
  </cellXfs>
  <cellStyles count="7">
    <cellStyle name="Hyperlink" xfId="1" builtinId="8"/>
    <cellStyle name="Standard" xfId="0" builtinId="0"/>
    <cellStyle name="Standard 2" xfId="2"/>
    <cellStyle name="Standard 2 2" xfId="3"/>
    <cellStyle name="Standard_Tabelle1" xfId="4"/>
    <cellStyle name="Währung" xfId="5" builtinId="4"/>
    <cellStyle name="Währung 2" xfId="6"/>
  </cellStyles>
  <dxfs count="60">
    <dxf>
      <fill>
        <patternFill patternType="none">
          <bgColor indexed="65"/>
        </patternFill>
      </fill>
    </dxf>
    <dxf>
      <fill>
        <patternFill patternType="none">
          <bgColor indexed="65"/>
        </patternFill>
      </fill>
    </dxf>
    <dxf>
      <fill>
        <patternFill>
          <bgColor rgb="FFC0C0C0"/>
        </patternFill>
      </fill>
    </dxf>
    <dxf>
      <fill>
        <patternFill patternType="solid">
          <bgColor rgb="FFC0C0C0"/>
        </patternFill>
      </fill>
    </dxf>
    <dxf>
      <fill>
        <patternFill patternType="solid">
          <bgColor indexed="22"/>
        </patternFill>
      </fill>
    </dxf>
    <dxf>
      <fill>
        <patternFill patternType="solid">
          <bgColor indexed="22"/>
        </patternFill>
      </fill>
    </dxf>
    <dxf>
      <fill>
        <patternFill patternType="solid">
          <bgColor indexed="22"/>
        </patternFill>
      </fill>
    </dxf>
    <dxf>
      <fill>
        <patternFill>
          <bgColor indexed="22"/>
        </patternFill>
      </fill>
    </dxf>
    <dxf>
      <fill>
        <patternFill>
          <bgColor indexed="2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tint="-0.24994659260841701"/>
        </patternFill>
      </fill>
    </dxf>
    <dxf>
      <fill>
        <patternFill patternType="solid">
          <bgColor theme="0" tint="-0.24994659260841701"/>
        </patternFill>
      </fill>
    </dxf>
    <dxf>
      <fill>
        <patternFill>
          <bgColor rgb="FFC0C0C0"/>
        </patternFill>
      </fill>
    </dxf>
    <dxf>
      <fill>
        <patternFill patternType="none">
          <bgColor indexed="65"/>
        </patternFill>
      </fill>
    </dxf>
    <dxf>
      <fill>
        <patternFill>
          <bgColor theme="0" tint="-0.24994659260841701"/>
        </patternFill>
      </fill>
    </dxf>
    <dxf>
      <fill>
        <patternFill>
          <bgColor theme="0" tint="-0.24994659260841701"/>
        </patternFill>
      </fill>
    </dxf>
    <dxf>
      <fill>
        <patternFill patternType="solid">
          <bgColor indexed="22"/>
        </patternFill>
      </fill>
    </dxf>
    <dxf>
      <fill>
        <patternFill>
          <bgColor theme="0" tint="-0.24994659260841701"/>
        </patternFill>
      </fill>
    </dxf>
    <dxf>
      <fill>
        <patternFill patternType="solid">
          <bgColor indexed="22"/>
        </patternFill>
      </fill>
    </dxf>
    <dxf>
      <fill>
        <patternFill patternType="solid">
          <bgColor indexed="22"/>
        </patternFill>
      </fill>
    </dxf>
    <dxf>
      <fill>
        <patternFill patternType="none">
          <bgColor indexed="65"/>
        </patternFill>
      </fill>
    </dxf>
    <dxf>
      <fill>
        <patternFill patternType="solid">
          <bgColor indexed="22"/>
        </patternFill>
      </fill>
    </dxf>
    <dxf>
      <fill>
        <patternFill>
          <bgColor indexed="22"/>
        </patternFill>
      </fill>
    </dxf>
    <dxf>
      <fill>
        <patternFill patternType="none">
          <bgColor indexed="65"/>
        </patternFill>
      </fill>
    </dxf>
    <dxf>
      <fill>
        <patternFill patternType="solid">
          <bgColor indexed="22"/>
        </patternFill>
      </fill>
    </dxf>
    <dxf>
      <fill>
        <patternFill>
          <bgColor theme="0" tint="-0.24994659260841701"/>
        </patternFill>
      </fill>
    </dxf>
    <dxf>
      <fill>
        <patternFill patternType="solid">
          <bgColor indexed="22"/>
        </patternFill>
      </fill>
    </dxf>
    <dxf>
      <fill>
        <patternFill patternType="solid">
          <bgColor indexed="22"/>
        </patternFill>
      </fill>
    </dxf>
    <dxf>
      <fill>
        <patternFill patternType="solid">
          <bgColor indexed="22"/>
        </patternFill>
      </fill>
    </dxf>
    <dxf>
      <font>
        <condense val="0"/>
        <extend val="0"/>
      </font>
      <fill>
        <patternFill>
          <bgColor indexed="22"/>
        </patternFill>
      </fill>
    </dxf>
    <dxf>
      <fill>
        <patternFill>
          <bgColor indexed="22"/>
        </patternFill>
      </fill>
    </dxf>
    <dxf>
      <fill>
        <patternFill>
          <bgColor rgb="FFC0C0C0"/>
        </patternFill>
      </fill>
    </dxf>
    <dxf>
      <fill>
        <patternFill patternType="solid">
          <bgColor rgb="FFC0C0C0"/>
        </patternFill>
      </fill>
    </dxf>
    <dxf>
      <fill>
        <patternFill patternType="solid">
          <bgColor indexed="22"/>
        </patternFill>
      </fill>
    </dxf>
    <dxf>
      <fill>
        <patternFill patternType="solid">
          <bgColor indexed="22"/>
        </patternFill>
      </fill>
    </dxf>
    <dxf>
      <fill>
        <patternFill patternType="solid">
          <bgColor indexed="22"/>
        </patternFill>
      </fill>
    </dxf>
    <dxf>
      <fill>
        <patternFill>
          <bgColor indexed="22"/>
        </patternFill>
      </fill>
    </dxf>
    <dxf>
      <fill>
        <patternFill>
          <bgColor indexed="22"/>
        </patternFill>
      </fill>
    </dxf>
    <dxf>
      <fill>
        <patternFill>
          <bgColor rgb="FFC0C0C0"/>
        </patternFill>
      </fill>
    </dxf>
    <dxf>
      <fill>
        <patternFill patternType="none">
          <bgColor indexed="65"/>
        </patternFill>
      </fill>
    </dxf>
    <dxf>
      <fill>
        <patternFill>
          <bgColor theme="0" tint="-0.24994659260841701"/>
        </patternFill>
      </fill>
    </dxf>
    <dxf>
      <fill>
        <patternFill>
          <bgColor rgb="FFC0C0C0"/>
        </patternFill>
      </fill>
    </dxf>
    <dxf>
      <fill>
        <patternFill patternType="solid">
          <bgColor indexed="22"/>
        </patternFill>
      </fill>
    </dxf>
    <dxf>
      <fill>
        <patternFill>
          <bgColor theme="0" tint="-0.24994659260841701"/>
        </patternFill>
      </fill>
    </dxf>
    <dxf>
      <fill>
        <patternFill patternType="solid">
          <bgColor indexed="22"/>
        </patternFill>
      </fill>
    </dxf>
    <dxf>
      <fill>
        <patternFill patternType="none">
          <bgColor indexed="65"/>
        </patternFill>
      </fill>
    </dxf>
    <dxf>
      <fill>
        <patternFill patternType="solid">
          <bgColor indexed="22"/>
        </patternFill>
      </fill>
    </dxf>
    <dxf>
      <fill>
        <patternFill patternType="solid">
          <bgColor indexed="22"/>
        </patternFill>
      </fill>
    </dxf>
    <dxf>
      <fill>
        <patternFill>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161925</xdr:colOff>
          <xdr:row>0</xdr:row>
          <xdr:rowOff>0</xdr:rowOff>
        </xdr:from>
        <xdr:to>
          <xdr:col>31</xdr:col>
          <xdr:colOff>161925</xdr:colOff>
          <xdr:row>0</xdr:row>
          <xdr:rowOff>0</xdr:rowOff>
        </xdr:to>
        <xdr:sp macro="" textlink="">
          <xdr:nvSpPr>
            <xdr:cNvPr id="10241" name="Button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161925</xdr:colOff>
          <xdr:row>0</xdr:row>
          <xdr:rowOff>0</xdr:rowOff>
        </xdr:from>
        <xdr:to>
          <xdr:col>31</xdr:col>
          <xdr:colOff>161925</xdr:colOff>
          <xdr:row>0</xdr:row>
          <xdr:rowOff>0</xdr:rowOff>
        </xdr:to>
        <xdr:sp macro="" textlink="">
          <xdr:nvSpPr>
            <xdr:cNvPr id="10242" name="Button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161925</xdr:colOff>
          <xdr:row>0</xdr:row>
          <xdr:rowOff>0</xdr:rowOff>
        </xdr:from>
        <xdr:to>
          <xdr:col>31</xdr:col>
          <xdr:colOff>161925</xdr:colOff>
          <xdr:row>0</xdr:row>
          <xdr:rowOff>0</xdr:rowOff>
        </xdr:to>
        <xdr:sp macro="" textlink="">
          <xdr:nvSpPr>
            <xdr:cNvPr id="10245" name="Button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133350</xdr:colOff>
          <xdr:row>0</xdr:row>
          <xdr:rowOff>0</xdr:rowOff>
        </xdr:from>
        <xdr:to>
          <xdr:col>31</xdr:col>
          <xdr:colOff>133350</xdr:colOff>
          <xdr:row>0</xdr:row>
          <xdr:rowOff>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133350</xdr:colOff>
          <xdr:row>0</xdr:row>
          <xdr:rowOff>0</xdr:rowOff>
        </xdr:from>
        <xdr:to>
          <xdr:col>31</xdr:col>
          <xdr:colOff>133350</xdr:colOff>
          <xdr:row>0</xdr:row>
          <xdr:rowOff>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133350</xdr:colOff>
          <xdr:row>0</xdr:row>
          <xdr:rowOff>0</xdr:rowOff>
        </xdr:from>
        <xdr:to>
          <xdr:col>31</xdr:col>
          <xdr:colOff>133350</xdr:colOff>
          <xdr:row>0</xdr:row>
          <xdr:rowOff>0</xdr:rowOff>
        </xdr:to>
        <xdr:sp macro="" textlink="">
          <xdr:nvSpPr>
            <xdr:cNvPr id="1029" name="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3074" name="Button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3076" name="Button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32</xdr:col>
          <xdr:colOff>47625</xdr:colOff>
          <xdr:row>0</xdr:row>
          <xdr:rowOff>0</xdr:rowOff>
        </xdr:from>
        <xdr:to>
          <xdr:col>32</xdr:col>
          <xdr:colOff>47625</xdr:colOff>
          <xdr:row>0</xdr:row>
          <xdr:rowOff>0</xdr:rowOff>
        </xdr:to>
        <xdr:sp macro="" textlink="">
          <xdr:nvSpPr>
            <xdr:cNvPr id="3077" name="Button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266700</xdr:colOff>
      <xdr:row>1</xdr:row>
      <xdr:rowOff>257175</xdr:rowOff>
    </xdr:from>
    <xdr:to>
      <xdr:col>12</xdr:col>
      <xdr:colOff>466725</xdr:colOff>
      <xdr:row>6</xdr:row>
      <xdr:rowOff>66675</xdr:rowOff>
    </xdr:to>
    <xdr:pic>
      <xdr:nvPicPr>
        <xdr:cNvPr id="19883" name="Picture 6" descr="MV_Claim_M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1190625"/>
          <a:ext cx="1533525" cy="838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123825</xdr:colOff>
          <xdr:row>9</xdr:row>
          <xdr:rowOff>19050</xdr:rowOff>
        </xdr:from>
        <xdr:to>
          <xdr:col>6</xdr:col>
          <xdr:colOff>142875</xdr:colOff>
          <xdr:row>10</xdr:row>
          <xdr:rowOff>190500</xdr:rowOff>
        </xdr:to>
        <xdr:sp macro="" textlink="">
          <xdr:nvSpPr>
            <xdr:cNvPr id="19457" name="Check Box 1" hidden="1">
              <a:extLst>
                <a:ext uri="{63B3BB69-23CF-44E3-9099-C40C66FF867C}">
                  <a14:compatExt spid="_x0000_s19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Anfrage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19050</xdr:rowOff>
        </xdr:from>
        <xdr:to>
          <xdr:col>7</xdr:col>
          <xdr:colOff>142875</xdr:colOff>
          <xdr:row>10</xdr:row>
          <xdr:rowOff>190500</xdr:rowOff>
        </xdr:to>
        <xdr:sp macro="" textlink="">
          <xdr:nvSpPr>
            <xdr:cNvPr id="19458" name="Check Box 2" hidden="1">
              <a:extLst>
                <a:ext uri="{63B3BB69-23CF-44E3-9099-C40C66FF867C}">
                  <a14:compatExt spid="_x0000_s19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Buchung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19050</xdr:rowOff>
        </xdr:from>
        <xdr:to>
          <xdr:col>8</xdr:col>
          <xdr:colOff>123825</xdr:colOff>
          <xdr:row>10</xdr:row>
          <xdr:rowOff>190500</xdr:rowOff>
        </xdr:to>
        <xdr:sp macro="" textlink="">
          <xdr:nvSpPr>
            <xdr:cNvPr id="19459" name="Check Box 3" hidden="1">
              <a:extLst>
                <a:ext uri="{63B3BB69-23CF-44E3-9099-C40C66FF867C}">
                  <a14:compatExt spid="_x0000_s19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Storno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8</xdr:row>
          <xdr:rowOff>342900</xdr:rowOff>
        </xdr:from>
        <xdr:to>
          <xdr:col>11</xdr:col>
          <xdr:colOff>85725</xdr:colOff>
          <xdr:row>11</xdr:row>
          <xdr:rowOff>57150</xdr:rowOff>
        </xdr:to>
        <xdr:sp macro="" textlink="">
          <xdr:nvSpPr>
            <xdr:cNvPr id="19460" name="Check Box 4" hidden="1">
              <a:extLst>
                <a:ext uri="{63B3BB69-23CF-44E3-9099-C40C66FF867C}">
                  <a14:compatExt spid="_x0000_s19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Umbuchung</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266700</xdr:colOff>
      <xdr:row>1</xdr:row>
      <xdr:rowOff>257175</xdr:rowOff>
    </xdr:from>
    <xdr:to>
      <xdr:col>12</xdr:col>
      <xdr:colOff>466725</xdr:colOff>
      <xdr:row>6</xdr:row>
      <xdr:rowOff>66675</xdr:rowOff>
    </xdr:to>
    <xdr:pic>
      <xdr:nvPicPr>
        <xdr:cNvPr id="16873" name="Picture 6" descr="MV_Claim_M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1190625"/>
          <a:ext cx="1533525" cy="838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123825</xdr:colOff>
          <xdr:row>12</xdr:row>
          <xdr:rowOff>9525</xdr:rowOff>
        </xdr:from>
        <xdr:to>
          <xdr:col>6</xdr:col>
          <xdr:colOff>142875</xdr:colOff>
          <xdr:row>13</xdr:row>
          <xdr:rowOff>180975</xdr:rowOff>
        </xdr:to>
        <xdr:sp macro="" textlink="">
          <xdr:nvSpPr>
            <xdr:cNvPr id="16385" name="Check Box 1" hidden="1">
              <a:extLst>
                <a:ext uri="{63B3BB69-23CF-44E3-9099-C40C66FF867C}">
                  <a14:compatExt spid="_x0000_s16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Anfrage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12</xdr:row>
          <xdr:rowOff>9525</xdr:rowOff>
        </xdr:from>
        <xdr:to>
          <xdr:col>7</xdr:col>
          <xdr:colOff>142875</xdr:colOff>
          <xdr:row>13</xdr:row>
          <xdr:rowOff>180975</xdr:rowOff>
        </xdr:to>
        <xdr:sp macro="" textlink="">
          <xdr:nvSpPr>
            <xdr:cNvPr id="16386" name="Check Box 2" hidden="1">
              <a:extLst>
                <a:ext uri="{63B3BB69-23CF-44E3-9099-C40C66FF867C}">
                  <a14:compatExt spid="_x0000_s16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Buchung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9525</xdr:rowOff>
        </xdr:from>
        <xdr:to>
          <xdr:col>8</xdr:col>
          <xdr:colOff>123825</xdr:colOff>
          <xdr:row>13</xdr:row>
          <xdr:rowOff>180975</xdr:rowOff>
        </xdr:to>
        <xdr:sp macro="" textlink="">
          <xdr:nvSpPr>
            <xdr:cNvPr id="16387" name="Check Box 3" hidden="1">
              <a:extLst>
                <a:ext uri="{63B3BB69-23CF-44E3-9099-C40C66FF867C}">
                  <a14:compatExt spid="_x0000_s16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Storno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11</xdr:row>
          <xdr:rowOff>333375</xdr:rowOff>
        </xdr:from>
        <xdr:to>
          <xdr:col>11</xdr:col>
          <xdr:colOff>85725</xdr:colOff>
          <xdr:row>14</xdr:row>
          <xdr:rowOff>57150</xdr:rowOff>
        </xdr:to>
        <xdr:sp macro="" textlink="">
          <xdr:nvSpPr>
            <xdr:cNvPr id="16388" name="Check Box 4" hidden="1">
              <a:extLst>
                <a:ext uri="{63B3BB69-23CF-44E3-9099-C40C66FF867C}">
                  <a14:compatExt spid="_x0000_s16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Umbuchung</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6</xdr:col>
      <xdr:colOff>19050</xdr:colOff>
      <xdr:row>1</xdr:row>
      <xdr:rowOff>66675</xdr:rowOff>
    </xdr:from>
    <xdr:to>
      <xdr:col>7</xdr:col>
      <xdr:colOff>600075</xdr:colOff>
      <xdr:row>6</xdr:row>
      <xdr:rowOff>38100</xdr:rowOff>
    </xdr:to>
    <xdr:pic>
      <xdr:nvPicPr>
        <xdr:cNvPr id="5037" name="Picture 2" descr="MV_Claim_M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850" y="2095500"/>
          <a:ext cx="1533525" cy="809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hyperlink" Target="mailto:berlin@westtours.de" TargetMode="External"/><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hyperlink" Target="mailto:alexandra.planer@westtours.de" TargetMode="Externa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eservation@crc.ag" TargetMode="Externa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trlProp" Target="../ctrlProps/ctrlProp8.xml"/><Relationship Id="rId7" Type="http://schemas.openxmlformats.org/officeDocument/2006/relationships/ctrlProp" Target="../ctrlProps/ctrlProp12.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indexed="11"/>
  </sheetPr>
  <dimension ref="A1:AX252"/>
  <sheetViews>
    <sheetView showGridLines="0" showZeros="0" zoomScaleNormal="100" workbookViewId="0">
      <selection activeCell="A16" sqref="A16:D16"/>
    </sheetView>
  </sheetViews>
  <sheetFormatPr baseColWidth="10" defaultColWidth="4.7109375" defaultRowHeight="12.75" x14ac:dyDescent="0.2"/>
  <cols>
    <col min="1" max="5" width="4.7109375" style="7" customWidth="1"/>
    <col min="6" max="6" width="6.7109375" style="7" customWidth="1"/>
    <col min="7" max="9" width="4.7109375" style="7" customWidth="1"/>
    <col min="10" max="10" width="5.28515625" style="7" customWidth="1"/>
    <col min="11" max="13" width="6.7109375" style="7" customWidth="1"/>
    <col min="14" max="18" width="4.7109375" style="7" customWidth="1"/>
    <col min="19" max="19" width="5.7109375" style="7" customWidth="1"/>
    <col min="20" max="20" width="5.85546875" style="7" customWidth="1"/>
    <col min="21" max="29" width="4.7109375" style="7" customWidth="1"/>
    <col min="30" max="30" width="14.140625" style="7" customWidth="1"/>
    <col min="31" max="37" width="4.7109375" style="7"/>
    <col min="38" max="38" width="0" style="7" hidden="1" customWidth="1"/>
    <col min="39" max="16384" width="4.7109375" style="7"/>
  </cols>
  <sheetData>
    <row r="1" spans="1:50" ht="18" customHeight="1" thickBot="1" x14ac:dyDescent="0.25">
      <c r="A1" s="5" t="s">
        <v>167</v>
      </c>
      <c r="B1" s="6"/>
      <c r="C1" s="6"/>
      <c r="D1" s="6"/>
      <c r="E1" s="6"/>
      <c r="F1" s="6"/>
      <c r="G1" s="6"/>
      <c r="H1" s="6"/>
      <c r="I1" s="6"/>
      <c r="J1" s="6"/>
      <c r="K1" s="6"/>
      <c r="L1" s="6"/>
      <c r="M1" s="6"/>
      <c r="N1" s="6"/>
      <c r="O1" s="6"/>
      <c r="P1" s="6"/>
      <c r="Q1" s="6"/>
      <c r="R1" s="6"/>
      <c r="S1" s="6"/>
      <c r="T1" s="6"/>
      <c r="U1" s="6"/>
      <c r="V1" s="6"/>
      <c r="W1" s="6"/>
      <c r="X1" s="6"/>
      <c r="Y1" s="6"/>
      <c r="Z1" s="6"/>
      <c r="AA1" s="6"/>
      <c r="AB1" s="6"/>
      <c r="AC1" s="6"/>
      <c r="AD1" s="6"/>
      <c r="AE1" s="104" t="str">
        <f>RIGHT(S18,8)</f>
        <v/>
      </c>
      <c r="AF1" s="6"/>
      <c r="AG1" s="6"/>
      <c r="AH1" s="6"/>
      <c r="AI1" s="6"/>
      <c r="AJ1" s="6"/>
      <c r="AK1" s="6"/>
    </row>
    <row r="2" spans="1:50" s="9" customFormat="1" ht="78.75" customHeight="1" x14ac:dyDescent="0.2">
      <c r="A2" s="577" t="s">
        <v>431</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9"/>
      <c r="AE2" s="8"/>
      <c r="AF2" s="8"/>
      <c r="AG2" s="8"/>
      <c r="AH2" s="8"/>
      <c r="AI2" s="8"/>
      <c r="AJ2" s="8"/>
      <c r="AK2" s="8"/>
    </row>
    <row r="3" spans="1:50" s="9" customFormat="1" ht="48.75" customHeight="1" x14ac:dyDescent="0.2">
      <c r="A3" s="580" t="s">
        <v>168</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70"/>
      <c r="AE3" s="8"/>
      <c r="AF3" s="8"/>
      <c r="AG3" s="8"/>
      <c r="AH3" s="8"/>
      <c r="AI3" s="8"/>
      <c r="AJ3" s="8"/>
      <c r="AK3" s="8"/>
    </row>
    <row r="4" spans="1:50" s="9" customFormat="1" ht="14.25" customHeight="1" x14ac:dyDescent="0.2">
      <c r="A4" s="580" t="s">
        <v>169</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70"/>
      <c r="AE4" s="8"/>
      <c r="AF4" s="8"/>
      <c r="AG4" s="8"/>
      <c r="AH4" s="8"/>
      <c r="AI4" s="8"/>
      <c r="AJ4" s="8"/>
      <c r="AK4" s="8"/>
      <c r="AP4" s="558"/>
      <c r="AQ4" s="558"/>
      <c r="AR4" s="558"/>
      <c r="AS4" s="558"/>
      <c r="AT4" s="558"/>
      <c r="AU4" s="558"/>
      <c r="AV4" s="558"/>
      <c r="AW4" s="558"/>
      <c r="AX4" s="558"/>
    </row>
    <row r="5" spans="1:50" s="9" customFormat="1" x14ac:dyDescent="0.2">
      <c r="A5" s="10"/>
      <c r="B5" s="559" t="s">
        <v>64</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60"/>
      <c r="AE5" s="8"/>
      <c r="AF5" s="8"/>
      <c r="AG5" s="8"/>
      <c r="AH5" s="8"/>
      <c r="AI5" s="8"/>
      <c r="AJ5" s="8"/>
      <c r="AK5" s="8"/>
    </row>
    <row r="6" spans="1:50" s="9" customFormat="1" x14ac:dyDescent="0.2">
      <c r="A6" s="10"/>
      <c r="B6" s="561" t="s">
        <v>309</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3"/>
      <c r="AE6" s="8"/>
      <c r="AF6" s="8"/>
      <c r="AG6" s="8"/>
      <c r="AH6" s="8"/>
      <c r="AI6" s="8"/>
      <c r="AJ6" s="8"/>
      <c r="AK6" s="8"/>
    </row>
    <row r="7" spans="1:50" s="9" customFormat="1" ht="12.4" customHeight="1" x14ac:dyDescent="0.2">
      <c r="A7" s="10"/>
      <c r="B7" s="559" t="s">
        <v>170</v>
      </c>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60"/>
      <c r="AE7" s="8"/>
      <c r="AF7" s="8"/>
      <c r="AG7" s="8"/>
      <c r="AH7" s="8"/>
      <c r="AI7" s="8"/>
      <c r="AJ7" s="8"/>
      <c r="AK7" s="8"/>
    </row>
    <row r="8" spans="1:50" s="9" customFormat="1" ht="12.4" customHeight="1" x14ac:dyDescent="0.2">
      <c r="A8" s="10"/>
      <c r="B8" s="559" t="s">
        <v>171</v>
      </c>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60"/>
      <c r="AE8" s="8"/>
      <c r="AF8" s="8"/>
      <c r="AG8" s="8"/>
      <c r="AH8" s="8"/>
      <c r="AI8" s="8"/>
      <c r="AJ8" s="8"/>
      <c r="AK8" s="8"/>
    </row>
    <row r="9" spans="1:50" s="9" customFormat="1" ht="12.4" customHeight="1" x14ac:dyDescent="0.2">
      <c r="A9" s="10"/>
      <c r="B9" s="559" t="s">
        <v>401</v>
      </c>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60"/>
      <c r="AE9" s="8"/>
      <c r="AF9" s="8"/>
      <c r="AG9" s="8"/>
      <c r="AH9" s="8"/>
      <c r="AI9" s="8"/>
      <c r="AJ9" s="8"/>
      <c r="AK9" s="8"/>
    </row>
    <row r="10" spans="1:50" s="9" customFormat="1" x14ac:dyDescent="0.2">
      <c r="A10" s="10"/>
      <c r="B10" s="559" t="s">
        <v>172</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60"/>
      <c r="AE10" s="8"/>
      <c r="AF10" s="8"/>
      <c r="AG10" s="8"/>
      <c r="AH10" s="8"/>
      <c r="AI10" s="8"/>
      <c r="AJ10" s="8"/>
      <c r="AK10" s="8"/>
    </row>
    <row r="11" spans="1:50" s="9" customFormat="1" ht="12.4" customHeight="1" x14ac:dyDescent="0.2">
      <c r="A11" s="10"/>
      <c r="B11" s="559" t="s">
        <v>126</v>
      </c>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60"/>
      <c r="AE11" s="8"/>
      <c r="AF11" s="8"/>
      <c r="AG11" s="8"/>
      <c r="AH11" s="8"/>
      <c r="AI11" s="8"/>
      <c r="AJ11" s="8"/>
      <c r="AK11" s="8"/>
    </row>
    <row r="12" spans="1:50" s="9" customFormat="1" ht="16.5" customHeight="1" x14ac:dyDescent="0.2">
      <c r="A12" s="568" t="s">
        <v>403</v>
      </c>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70"/>
      <c r="AE12" s="8"/>
      <c r="AF12" s="8"/>
      <c r="AG12" s="8"/>
      <c r="AH12" s="8"/>
      <c r="AI12" s="8"/>
      <c r="AJ12" s="8"/>
      <c r="AK12" s="8"/>
    </row>
    <row r="13" spans="1:50" s="9" customFormat="1" ht="16.5" customHeight="1" x14ac:dyDescent="0.2">
      <c r="A13" s="502"/>
      <c r="B13" s="501"/>
      <c r="C13" s="501"/>
      <c r="D13" s="501"/>
      <c r="E13" s="501"/>
      <c r="F13" s="501"/>
      <c r="G13" s="501"/>
      <c r="H13" s="501"/>
      <c r="I13" s="501"/>
      <c r="J13" s="501"/>
      <c r="K13" s="501"/>
      <c r="L13" s="501"/>
      <c r="M13" s="501"/>
      <c r="N13" s="501"/>
      <c r="O13" s="501"/>
      <c r="P13" s="501"/>
      <c r="Q13" s="501"/>
      <c r="R13" s="501"/>
      <c r="S13" s="501"/>
      <c r="T13" s="519" t="str">
        <f>IF(AL17="1",IF(AL16=22,"","Bitte überprüfen Sie die von Ihnen erfasste IBAN. Eine inländische IBAN hat grundsätzlich 22 Stellen."),"")</f>
        <v/>
      </c>
      <c r="U13" s="520"/>
      <c r="V13" s="520"/>
      <c r="W13" s="520"/>
      <c r="X13" s="520"/>
      <c r="Y13" s="520"/>
      <c r="Z13" s="520"/>
      <c r="AA13" s="520"/>
      <c r="AB13" s="520"/>
      <c r="AC13" s="520"/>
      <c r="AD13" s="521"/>
      <c r="AE13" s="8"/>
      <c r="AF13" s="8"/>
      <c r="AG13" s="8"/>
      <c r="AH13" s="8"/>
      <c r="AI13" s="8"/>
      <c r="AJ13" s="8"/>
      <c r="AK13" s="8"/>
    </row>
    <row r="14" spans="1:50" s="9" customFormat="1" ht="16.5" customHeight="1" thickBot="1" x14ac:dyDescent="0.25">
      <c r="A14" s="499"/>
      <c r="B14" s="500"/>
      <c r="C14" s="500"/>
      <c r="D14" s="500"/>
      <c r="E14" s="500"/>
      <c r="F14" s="500"/>
      <c r="G14" s="500"/>
      <c r="H14" s="500"/>
      <c r="I14" s="500"/>
      <c r="J14" s="500"/>
      <c r="K14" s="500"/>
      <c r="L14" s="500"/>
      <c r="M14" s="500"/>
      <c r="N14" s="500"/>
      <c r="O14" s="500"/>
      <c r="P14" s="500"/>
      <c r="Q14" s="500"/>
      <c r="R14" s="500"/>
      <c r="S14" s="500"/>
      <c r="T14" s="522"/>
      <c r="U14" s="522"/>
      <c r="V14" s="522"/>
      <c r="W14" s="522"/>
      <c r="X14" s="522"/>
      <c r="Y14" s="522"/>
      <c r="Z14" s="522"/>
      <c r="AA14" s="522"/>
      <c r="AB14" s="522"/>
      <c r="AC14" s="522"/>
      <c r="AD14" s="523"/>
      <c r="AE14" s="8"/>
      <c r="AF14" s="8"/>
      <c r="AG14" s="8"/>
      <c r="AH14" s="8"/>
      <c r="AI14" s="8"/>
      <c r="AJ14" s="8"/>
      <c r="AK14" s="8"/>
    </row>
    <row r="15" spans="1:50" s="498" customFormat="1" ht="14.25" customHeight="1" x14ac:dyDescent="0.2">
      <c r="A15" s="571" t="s">
        <v>173</v>
      </c>
      <c r="B15" s="525"/>
      <c r="C15" s="525"/>
      <c r="D15" s="572"/>
      <c r="E15" s="535" t="s">
        <v>110</v>
      </c>
      <c r="F15" s="525"/>
      <c r="G15" s="572"/>
      <c r="H15" s="524" t="s">
        <v>65</v>
      </c>
      <c r="I15" s="525"/>
      <c r="J15" s="525"/>
      <c r="K15" s="572"/>
      <c r="L15" s="535" t="s">
        <v>371</v>
      </c>
      <c r="M15" s="536"/>
      <c r="N15" s="536"/>
      <c r="O15" s="573" t="s">
        <v>178</v>
      </c>
      <c r="P15" s="574"/>
      <c r="Q15" s="574"/>
      <c r="R15" s="574"/>
      <c r="S15" s="575"/>
      <c r="T15" s="530" t="s">
        <v>312</v>
      </c>
      <c r="U15" s="531"/>
      <c r="V15" s="531"/>
      <c r="W15" s="531"/>
      <c r="X15" s="531"/>
      <c r="Y15" s="531"/>
      <c r="Z15" s="532"/>
      <c r="AA15" s="524" t="s">
        <v>430</v>
      </c>
      <c r="AB15" s="525"/>
      <c r="AC15" s="525"/>
      <c r="AD15" s="526"/>
      <c r="AE15" s="497"/>
      <c r="AF15" s="497"/>
      <c r="AG15" s="497"/>
      <c r="AH15" s="497"/>
      <c r="AI15" s="497"/>
      <c r="AJ15" s="497"/>
      <c r="AK15" s="497"/>
    </row>
    <row r="16" spans="1:50" ht="25.5" customHeight="1" x14ac:dyDescent="0.2">
      <c r="A16" s="581"/>
      <c r="B16" s="582"/>
      <c r="C16" s="582"/>
      <c r="D16" s="582"/>
      <c r="E16" s="585"/>
      <c r="F16" s="586"/>
      <c r="G16" s="587"/>
      <c r="H16" s="550"/>
      <c r="I16" s="551"/>
      <c r="J16" s="551"/>
      <c r="K16" s="567"/>
      <c r="L16" s="537"/>
      <c r="M16" s="538"/>
      <c r="N16" s="538"/>
      <c r="O16" s="557"/>
      <c r="P16" s="533"/>
      <c r="Q16" s="533"/>
      <c r="R16" s="533"/>
      <c r="S16" s="534"/>
      <c r="T16" s="533"/>
      <c r="U16" s="533"/>
      <c r="V16" s="533"/>
      <c r="W16" s="533"/>
      <c r="X16" s="533"/>
      <c r="Y16" s="533"/>
      <c r="Z16" s="534"/>
      <c r="AA16" s="527"/>
      <c r="AB16" s="528"/>
      <c r="AC16" s="528"/>
      <c r="AD16" s="529"/>
      <c r="AE16" s="6"/>
      <c r="AF16" s="6"/>
      <c r="AG16" s="6"/>
      <c r="AH16" s="6"/>
      <c r="AI16" s="6"/>
      <c r="AJ16" s="6"/>
      <c r="AK16" s="6"/>
      <c r="AL16" s="7">
        <f>LEN(SUBSTITUTE(T16," ",""))</f>
        <v>0</v>
      </c>
    </row>
    <row r="17" spans="1:38" s="498" customFormat="1" ht="12.4" customHeight="1" x14ac:dyDescent="0.2">
      <c r="A17" s="588" t="s">
        <v>174</v>
      </c>
      <c r="B17" s="565"/>
      <c r="C17" s="565"/>
      <c r="D17" s="565"/>
      <c r="E17" s="565"/>
      <c r="F17" s="565"/>
      <c r="G17" s="565"/>
      <c r="H17" s="565"/>
      <c r="I17" s="565"/>
      <c r="J17" s="591" t="s">
        <v>175</v>
      </c>
      <c r="K17" s="565"/>
      <c r="L17" s="565"/>
      <c r="M17" s="592"/>
      <c r="N17" s="565" t="s">
        <v>176</v>
      </c>
      <c r="O17" s="565"/>
      <c r="P17" s="565"/>
      <c r="Q17" s="565"/>
      <c r="R17" s="592"/>
      <c r="S17" s="591" t="s">
        <v>177</v>
      </c>
      <c r="T17" s="565"/>
      <c r="U17" s="565"/>
      <c r="V17" s="565"/>
      <c r="W17" s="565"/>
      <c r="X17" s="593" t="s">
        <v>461</v>
      </c>
      <c r="Y17" s="594"/>
      <c r="Z17" s="594"/>
      <c r="AA17" s="594"/>
      <c r="AB17" s="564" t="s">
        <v>318</v>
      </c>
      <c r="AC17" s="565"/>
      <c r="AD17" s="566"/>
      <c r="AE17" s="497"/>
      <c r="AF17" s="497"/>
      <c r="AG17" s="497"/>
      <c r="AH17" s="497"/>
      <c r="AI17" s="497"/>
      <c r="AJ17" s="497"/>
      <c r="AK17" s="497"/>
      <c r="AL17" s="503" t="str">
        <f>IF(AL16&gt;0,"1","")</f>
        <v/>
      </c>
    </row>
    <row r="18" spans="1:38" s="12" customFormat="1" ht="27" customHeight="1" x14ac:dyDescent="0.2">
      <c r="A18" s="589" t="s">
        <v>434</v>
      </c>
      <c r="B18" s="590"/>
      <c r="C18" s="590"/>
      <c r="D18" s="590"/>
      <c r="E18" s="590"/>
      <c r="F18" s="590"/>
      <c r="G18" s="590"/>
      <c r="H18" s="590"/>
      <c r="I18" s="590"/>
      <c r="J18" s="595"/>
      <c r="K18" s="553"/>
      <c r="L18" s="553"/>
      <c r="M18" s="554"/>
      <c r="N18" s="553"/>
      <c r="O18" s="553"/>
      <c r="P18" s="553"/>
      <c r="Q18" s="553"/>
      <c r="R18" s="554"/>
      <c r="S18" s="555"/>
      <c r="T18" s="556"/>
      <c r="U18" s="556"/>
      <c r="V18" s="556"/>
      <c r="W18" s="556"/>
      <c r="X18" s="557"/>
      <c r="Y18" s="533"/>
      <c r="Z18" s="533"/>
      <c r="AA18" s="533"/>
      <c r="AB18" s="550"/>
      <c r="AC18" s="551"/>
      <c r="AD18" s="552"/>
      <c r="AE18" s="11"/>
      <c r="AF18" s="11"/>
      <c r="AG18" s="11"/>
      <c r="AH18" s="11"/>
      <c r="AI18" s="11"/>
      <c r="AJ18" s="11"/>
      <c r="AK18" s="11"/>
    </row>
    <row r="19" spans="1:38" s="498" customFormat="1" ht="44.85" customHeight="1" x14ac:dyDescent="0.2">
      <c r="A19" s="596" t="s">
        <v>179</v>
      </c>
      <c r="B19" s="531"/>
      <c r="C19" s="531"/>
      <c r="D19" s="532"/>
      <c r="E19" s="530" t="s">
        <v>180</v>
      </c>
      <c r="F19" s="531"/>
      <c r="G19" s="531"/>
      <c r="H19" s="531"/>
      <c r="I19" s="591" t="s">
        <v>181</v>
      </c>
      <c r="J19" s="565"/>
      <c r="K19" s="565"/>
      <c r="L19" s="565"/>
      <c r="M19" s="565"/>
      <c r="N19" s="565"/>
      <c r="O19" s="565"/>
      <c r="P19" s="592"/>
      <c r="Q19" s="542" t="s">
        <v>407</v>
      </c>
      <c r="R19" s="531"/>
      <c r="S19" s="531"/>
      <c r="T19" s="531"/>
      <c r="U19" s="531"/>
      <c r="V19" s="531"/>
      <c r="W19" s="531"/>
      <c r="X19" s="531"/>
      <c r="Y19" s="531"/>
      <c r="Z19" s="531"/>
      <c r="AA19" s="531"/>
      <c r="AB19" s="531"/>
      <c r="AC19" s="531"/>
      <c r="AD19" s="543"/>
      <c r="AE19" s="497"/>
      <c r="AF19" s="497"/>
      <c r="AG19" s="497"/>
      <c r="AH19" s="497"/>
      <c r="AI19" s="497"/>
      <c r="AJ19" s="497"/>
      <c r="AK19" s="497"/>
    </row>
    <row r="20" spans="1:38" s="14" customFormat="1" ht="26.65" customHeight="1" thickBot="1" x14ac:dyDescent="0.25">
      <c r="A20" s="597"/>
      <c r="B20" s="598"/>
      <c r="C20" s="598"/>
      <c r="D20" s="599"/>
      <c r="E20" s="600"/>
      <c r="F20" s="598"/>
      <c r="G20" s="598"/>
      <c r="H20" s="598"/>
      <c r="I20" s="601"/>
      <c r="J20" s="602"/>
      <c r="K20" s="602"/>
      <c r="L20" s="602"/>
      <c r="M20" s="602"/>
      <c r="N20" s="602"/>
      <c r="O20" s="602"/>
      <c r="P20" s="603"/>
      <c r="Q20" s="609"/>
      <c r="R20" s="610"/>
      <c r="S20" s="610"/>
      <c r="T20" s="610"/>
      <c r="U20" s="610"/>
      <c r="V20" s="610"/>
      <c r="W20" s="610"/>
      <c r="X20" s="610"/>
      <c r="Y20" s="610"/>
      <c r="Z20" s="610"/>
      <c r="AA20" s="610"/>
      <c r="AB20" s="610"/>
      <c r="AC20" s="610"/>
      <c r="AD20" s="611"/>
      <c r="AE20" s="13"/>
      <c r="AF20" s="13"/>
      <c r="AG20" s="13"/>
      <c r="AH20" s="13"/>
      <c r="AI20" s="13"/>
      <c r="AJ20" s="13"/>
      <c r="AK20" s="13"/>
    </row>
    <row r="21" spans="1:38" s="16" customFormat="1" ht="15" customHeight="1" x14ac:dyDescent="0.2">
      <c r="A21" s="604" t="s">
        <v>183</v>
      </c>
      <c r="B21" s="546"/>
      <c r="C21" s="544" t="s">
        <v>184</v>
      </c>
      <c r="D21" s="545"/>
      <c r="E21" s="545"/>
      <c r="F21" s="545"/>
      <c r="G21" s="545"/>
      <c r="H21" s="546"/>
      <c r="I21" s="461"/>
      <c r="J21" s="462"/>
      <c r="K21" s="462"/>
      <c r="L21" s="462"/>
      <c r="M21" s="460"/>
      <c r="N21" s="544" t="s">
        <v>295</v>
      </c>
      <c r="O21" s="545"/>
      <c r="P21" s="545"/>
      <c r="Q21" s="546"/>
      <c r="R21" s="544" t="s">
        <v>186</v>
      </c>
      <c r="S21" s="545"/>
      <c r="T21" s="545"/>
      <c r="U21" s="546"/>
      <c r="V21" s="544" t="s">
        <v>187</v>
      </c>
      <c r="W21" s="545"/>
      <c r="X21" s="545"/>
      <c r="Y21" s="546"/>
      <c r="Z21" s="544" t="s">
        <v>188</v>
      </c>
      <c r="AA21" s="545"/>
      <c r="AB21" s="545"/>
      <c r="AC21" s="545"/>
      <c r="AD21" s="618"/>
      <c r="AE21" s="15"/>
      <c r="AF21" s="15"/>
      <c r="AG21" s="15"/>
      <c r="AH21" s="15"/>
      <c r="AI21" s="15"/>
      <c r="AJ21" s="15"/>
      <c r="AK21" s="15"/>
    </row>
    <row r="22" spans="1:38" ht="45.75" customHeight="1" thickBot="1" x14ac:dyDescent="0.25">
      <c r="A22" s="605"/>
      <c r="B22" s="606"/>
      <c r="C22" s="615"/>
      <c r="D22" s="616"/>
      <c r="E22" s="616"/>
      <c r="F22" s="616"/>
      <c r="G22" s="616"/>
      <c r="H22" s="617"/>
      <c r="I22" s="464"/>
      <c r="J22" s="465"/>
      <c r="K22" s="465"/>
      <c r="L22" s="465"/>
      <c r="M22" s="463"/>
      <c r="N22" s="547"/>
      <c r="O22" s="548"/>
      <c r="P22" s="548"/>
      <c r="Q22" s="549"/>
      <c r="R22" s="612"/>
      <c r="S22" s="613"/>
      <c r="T22" s="613"/>
      <c r="U22" s="614"/>
      <c r="V22" s="612"/>
      <c r="W22" s="613"/>
      <c r="X22" s="613"/>
      <c r="Y22" s="614"/>
      <c r="Z22" s="539"/>
      <c r="AA22" s="540"/>
      <c r="AB22" s="541"/>
      <c r="AC22" s="583"/>
      <c r="AD22" s="584"/>
      <c r="AE22" s="6"/>
      <c r="AF22" s="6"/>
      <c r="AG22" s="6"/>
      <c r="AH22" s="6"/>
      <c r="AI22" s="6"/>
      <c r="AJ22" s="6"/>
      <c r="AK22" s="6"/>
    </row>
    <row r="23" spans="1:38" s="2" customFormat="1" ht="15.75" customHeight="1" x14ac:dyDescent="0.2">
      <c r="A23" s="60"/>
      <c r="B23" s="60"/>
      <c r="C23" s="66"/>
      <c r="D23" s="66"/>
      <c r="E23" s="66"/>
      <c r="F23" s="608" t="s">
        <v>321</v>
      </c>
      <c r="G23" s="608"/>
      <c r="H23" s="608"/>
      <c r="I23" s="608"/>
      <c r="J23" s="607" t="s">
        <v>418</v>
      </c>
      <c r="K23" s="607"/>
      <c r="L23" s="607"/>
      <c r="M23" s="607"/>
      <c r="N23" s="607"/>
      <c r="O23" s="607"/>
      <c r="P23" s="295"/>
      <c r="Q23" s="295"/>
      <c r="R23" s="295"/>
      <c r="S23" s="295"/>
      <c r="T23" s="295"/>
      <c r="U23" s="295"/>
      <c r="V23" s="295"/>
      <c r="W23" s="62"/>
      <c r="X23" s="62"/>
      <c r="Y23" s="62"/>
      <c r="Z23" s="62"/>
      <c r="AA23" s="70"/>
      <c r="AB23" s="70"/>
      <c r="AC23" s="70"/>
      <c r="AD23" s="70"/>
      <c r="AE23" s="6"/>
      <c r="AF23" s="6"/>
      <c r="AG23" s="6"/>
      <c r="AH23" s="6"/>
      <c r="AI23" s="6"/>
      <c r="AJ23" s="6"/>
      <c r="AK23" s="6"/>
    </row>
    <row r="24" spans="1:38" s="20" customFormat="1" ht="12.4" customHeight="1" x14ac:dyDescent="0.2">
      <c r="A24" s="63"/>
      <c r="B24" s="64"/>
      <c r="C24" s="71"/>
      <c r="D24" s="71"/>
      <c r="E24" s="71"/>
      <c r="F24" s="71"/>
      <c r="G24" s="64"/>
      <c r="H24" s="64"/>
      <c r="I24" s="64"/>
      <c r="J24" s="295"/>
      <c r="K24" s="295"/>
      <c r="L24" s="295"/>
      <c r="M24" s="295"/>
      <c r="N24" s="295"/>
      <c r="O24" s="295"/>
      <c r="P24" s="295"/>
      <c r="Q24" s="295"/>
      <c r="R24" s="295"/>
      <c r="S24" s="295"/>
      <c r="T24" s="295"/>
      <c r="U24" s="295"/>
      <c r="V24" s="295"/>
      <c r="W24" s="64"/>
      <c r="X24" s="64"/>
      <c r="Y24" s="64"/>
      <c r="Z24" s="64"/>
      <c r="AA24" s="75"/>
      <c r="AB24" s="75"/>
      <c r="AC24" s="75"/>
      <c r="AD24" s="75"/>
      <c r="AE24" s="59"/>
      <c r="AF24" s="59"/>
      <c r="AG24" s="59"/>
      <c r="AH24" s="59"/>
      <c r="AI24" s="59"/>
      <c r="AJ24" s="59"/>
      <c r="AK24" s="59"/>
    </row>
    <row r="25" spans="1:38" s="20" customFormat="1" ht="144" customHeight="1" x14ac:dyDescent="0.2">
      <c r="A25" s="64"/>
      <c r="B25" s="64"/>
      <c r="C25" s="71"/>
      <c r="D25" s="71"/>
      <c r="E25" s="71"/>
      <c r="F25" s="71"/>
      <c r="G25" s="64"/>
      <c r="H25" s="576"/>
      <c r="I25" s="576"/>
      <c r="J25" s="576"/>
      <c r="K25" s="576"/>
      <c r="L25" s="576"/>
      <c r="M25" s="576"/>
      <c r="N25" s="576"/>
      <c r="O25" s="576"/>
      <c r="P25" s="576"/>
      <c r="Q25" s="576"/>
      <c r="R25" s="576"/>
      <c r="S25" s="576"/>
      <c r="T25" s="576"/>
      <c r="U25" s="576"/>
      <c r="V25" s="576"/>
      <c r="W25" s="576"/>
      <c r="X25" s="576"/>
      <c r="Y25" s="64"/>
      <c r="Z25" s="64"/>
      <c r="AA25" s="75"/>
      <c r="AB25" s="75"/>
      <c r="AC25" s="75"/>
      <c r="AD25" s="75"/>
      <c r="AE25" s="59"/>
      <c r="AF25" s="59"/>
      <c r="AG25" s="59"/>
      <c r="AH25" s="59"/>
      <c r="AI25" s="59"/>
      <c r="AJ25" s="59"/>
      <c r="AK25" s="59"/>
    </row>
    <row r="26" spans="1:38" s="20" customFormat="1" ht="12" x14ac:dyDescent="0.2">
      <c r="A26" s="64"/>
      <c r="B26" s="64"/>
      <c r="C26" s="71"/>
      <c r="D26" s="71" t="s">
        <v>191</v>
      </c>
      <c r="E26" s="71"/>
      <c r="F26" s="71"/>
      <c r="G26" s="64"/>
      <c r="H26" s="64"/>
      <c r="I26" s="64"/>
      <c r="J26" s="64"/>
      <c r="K26" s="72"/>
      <c r="L26" s="72"/>
      <c r="M26" s="72"/>
      <c r="N26" s="72"/>
      <c r="O26" s="72"/>
      <c r="P26" s="73"/>
      <c r="Q26" s="73"/>
      <c r="R26" s="73"/>
      <c r="S26" s="74"/>
      <c r="T26" s="74"/>
      <c r="U26" s="65"/>
      <c r="V26" s="65"/>
      <c r="W26" s="64"/>
      <c r="X26" s="64"/>
      <c r="Y26" s="64"/>
      <c r="Z26" s="64"/>
      <c r="AA26" s="75"/>
      <c r="AB26" s="75"/>
      <c r="AC26" s="75"/>
      <c r="AD26" s="75"/>
      <c r="AE26" s="59"/>
      <c r="AF26" s="59"/>
      <c r="AG26" s="59"/>
      <c r="AH26" s="59"/>
      <c r="AI26" s="59"/>
      <c r="AJ26" s="59"/>
      <c r="AK26" s="59"/>
    </row>
    <row r="27" spans="1:38" s="20" customFormat="1" ht="12" x14ac:dyDescent="0.2">
      <c r="A27" s="64"/>
      <c r="B27" s="64"/>
      <c r="C27" s="71"/>
      <c r="D27" s="71"/>
      <c r="E27" s="71"/>
      <c r="F27" s="71"/>
      <c r="G27" s="64"/>
      <c r="H27" s="64"/>
      <c r="I27" s="64"/>
      <c r="J27" s="64"/>
      <c r="K27" s="72"/>
      <c r="L27" s="72"/>
      <c r="M27" s="72"/>
      <c r="N27" s="72"/>
      <c r="O27" s="72"/>
      <c r="P27" s="73"/>
      <c r="Q27" s="73"/>
      <c r="R27" s="73"/>
      <c r="S27" s="74"/>
      <c r="T27" s="74"/>
      <c r="U27" s="65"/>
      <c r="V27" s="65"/>
      <c r="W27" s="64"/>
      <c r="X27" s="64"/>
      <c r="Y27" s="64"/>
      <c r="Z27" s="64"/>
      <c r="AA27" s="75"/>
      <c r="AB27" s="75"/>
      <c r="AC27" s="75"/>
      <c r="AD27" s="75"/>
      <c r="AE27" s="59"/>
      <c r="AF27" s="59"/>
      <c r="AG27" s="59"/>
      <c r="AH27" s="59"/>
      <c r="AI27" s="59"/>
      <c r="AJ27" s="59"/>
      <c r="AK27" s="59"/>
    </row>
    <row r="28" spans="1:38" s="20" customFormat="1" ht="12" x14ac:dyDescent="0.2">
      <c r="A28" s="64"/>
      <c r="B28" s="64"/>
      <c r="C28" s="71"/>
      <c r="D28" s="71"/>
      <c r="E28" s="71"/>
      <c r="F28" s="71"/>
      <c r="G28" s="64"/>
      <c r="H28" s="64"/>
      <c r="I28" s="64"/>
      <c r="J28" s="64"/>
      <c r="K28" s="72"/>
      <c r="L28" s="72"/>
      <c r="M28" s="72"/>
      <c r="N28" s="72"/>
      <c r="O28" s="72"/>
      <c r="P28" s="73"/>
      <c r="Q28" s="73"/>
      <c r="R28" s="73"/>
      <c r="S28" s="74"/>
      <c r="T28" s="74"/>
      <c r="U28" s="65"/>
      <c r="V28" s="65"/>
      <c r="W28" s="64"/>
      <c r="X28" s="64"/>
      <c r="Y28" s="64"/>
      <c r="Z28" s="64"/>
      <c r="AA28" s="75"/>
      <c r="AB28" s="75"/>
      <c r="AC28" s="75"/>
      <c r="AD28" s="75"/>
      <c r="AE28" s="59"/>
      <c r="AF28" s="59"/>
      <c r="AG28" s="59"/>
      <c r="AH28" s="59"/>
      <c r="AI28" s="59"/>
      <c r="AJ28" s="59"/>
      <c r="AK28" s="59"/>
    </row>
    <row r="29" spans="1:38" s="20" customFormat="1" ht="12" x14ac:dyDescent="0.2">
      <c r="A29" s="64"/>
      <c r="B29" s="64"/>
      <c r="C29" s="71"/>
      <c r="D29" s="71"/>
      <c r="E29" s="71"/>
      <c r="F29" s="71"/>
      <c r="G29" s="64"/>
      <c r="H29" s="64"/>
      <c r="I29" s="64"/>
      <c r="J29" s="64"/>
      <c r="K29" s="72"/>
      <c r="L29" s="72"/>
      <c r="M29" s="72"/>
      <c r="N29" s="72"/>
      <c r="O29" s="72"/>
      <c r="P29" s="73"/>
      <c r="Q29" s="73"/>
      <c r="R29" s="73"/>
      <c r="S29" s="74"/>
      <c r="T29" s="74"/>
      <c r="U29" s="65"/>
      <c r="V29" s="65"/>
      <c r="W29" s="64"/>
      <c r="X29" s="64"/>
      <c r="Y29" s="64"/>
      <c r="Z29" s="64"/>
      <c r="AA29" s="75"/>
      <c r="AB29" s="75"/>
      <c r="AC29" s="75"/>
      <c r="AD29" s="75"/>
      <c r="AE29" s="59"/>
      <c r="AF29" s="59"/>
      <c r="AG29" s="59"/>
      <c r="AH29" s="59"/>
      <c r="AI29" s="59"/>
      <c r="AJ29" s="59"/>
      <c r="AK29" s="59"/>
    </row>
    <row r="30" spans="1:38" s="2" customFormat="1" ht="15.75" x14ac:dyDescent="0.2">
      <c r="A30" s="60"/>
      <c r="B30" s="60"/>
      <c r="C30" s="66"/>
      <c r="D30" s="66"/>
      <c r="E30" s="66"/>
      <c r="F30" s="66"/>
      <c r="G30" s="62"/>
      <c r="H30" s="62"/>
      <c r="I30" s="62"/>
      <c r="J30" s="62"/>
      <c r="K30" s="67"/>
      <c r="L30" s="67"/>
      <c r="M30" s="67"/>
      <c r="N30" s="67"/>
      <c r="O30" s="67"/>
      <c r="P30" s="68"/>
      <c r="Q30" s="68"/>
      <c r="R30" s="68"/>
      <c r="S30" s="69"/>
      <c r="T30" s="69"/>
      <c r="U30" s="61"/>
      <c r="V30" s="61"/>
      <c r="W30" s="62"/>
      <c r="X30" s="62"/>
      <c r="Y30" s="62"/>
      <c r="Z30" s="62"/>
      <c r="AA30" s="70"/>
      <c r="AB30" s="70"/>
      <c r="AC30" s="70"/>
      <c r="AD30" s="70"/>
      <c r="AE30" s="6"/>
      <c r="AF30" s="6"/>
      <c r="AG30" s="6"/>
      <c r="AH30" s="6"/>
      <c r="AI30" s="6"/>
      <c r="AJ30" s="6"/>
      <c r="AK30" s="6"/>
    </row>
    <row r="31" spans="1:38" s="2" customFormat="1" ht="15.75" x14ac:dyDescent="0.2">
      <c r="A31" s="60"/>
      <c r="B31" s="60"/>
      <c r="C31" s="66"/>
      <c r="D31" s="66"/>
      <c r="E31" s="66"/>
      <c r="F31" s="66"/>
      <c r="G31" s="62"/>
      <c r="H31" s="62"/>
      <c r="I31" s="62"/>
      <c r="J31" s="62"/>
      <c r="K31" s="67"/>
      <c r="L31" s="67"/>
      <c r="M31" s="67"/>
      <c r="N31" s="67"/>
      <c r="O31" s="67"/>
      <c r="P31" s="68"/>
      <c r="Q31" s="68"/>
      <c r="R31" s="68"/>
      <c r="S31" s="69"/>
      <c r="T31" s="69"/>
      <c r="U31" s="61"/>
      <c r="V31" s="61"/>
      <c r="W31" s="62"/>
      <c r="X31" s="62"/>
      <c r="Y31" s="62"/>
      <c r="Z31" s="62"/>
      <c r="AA31" s="70"/>
      <c r="AB31" s="70"/>
      <c r="AC31" s="70"/>
      <c r="AD31" s="70"/>
      <c r="AE31" s="6"/>
      <c r="AF31" s="6"/>
      <c r="AG31" s="6"/>
      <c r="AH31" s="6"/>
      <c r="AI31" s="6"/>
      <c r="AJ31" s="6"/>
      <c r="AK31" s="6"/>
    </row>
    <row r="32" spans="1:38" s="2" customFormat="1" ht="15.75" x14ac:dyDescent="0.2">
      <c r="A32" s="17"/>
      <c r="B32" s="17"/>
      <c r="C32" s="96"/>
      <c r="D32" s="96"/>
      <c r="E32" s="96"/>
      <c r="F32" s="96"/>
      <c r="G32" s="19"/>
      <c r="H32" s="19"/>
      <c r="I32" s="19"/>
      <c r="J32" s="19"/>
      <c r="K32" s="97"/>
      <c r="L32" s="97"/>
      <c r="M32" s="97"/>
      <c r="N32" s="97"/>
      <c r="O32" s="97"/>
      <c r="P32" s="98"/>
      <c r="Q32" s="98"/>
      <c r="R32" s="98"/>
      <c r="S32" s="99"/>
      <c r="T32" s="99"/>
      <c r="U32" s="18"/>
      <c r="V32" s="18"/>
      <c r="W32" s="19"/>
      <c r="X32" s="19"/>
      <c r="Y32" s="19"/>
      <c r="Z32" s="19"/>
      <c r="AA32" s="100"/>
      <c r="AB32" s="100"/>
      <c r="AC32" s="100"/>
      <c r="AD32" s="100"/>
    </row>
    <row r="33" spans="1:30" s="2" customFormat="1" ht="15.75" x14ac:dyDescent="0.2">
      <c r="A33" s="17"/>
      <c r="B33" s="17"/>
      <c r="C33" s="96"/>
      <c r="D33" s="96"/>
      <c r="E33" s="96"/>
      <c r="F33" s="96"/>
      <c r="G33" s="19"/>
      <c r="H33" s="19"/>
      <c r="I33" s="19"/>
      <c r="J33" s="19"/>
      <c r="K33" s="97"/>
      <c r="L33" s="97"/>
      <c r="M33" s="97"/>
      <c r="N33" s="97"/>
      <c r="O33" s="97"/>
      <c r="P33" s="98"/>
      <c r="Q33" s="98"/>
      <c r="R33" s="98"/>
      <c r="S33" s="99"/>
      <c r="T33" s="99"/>
      <c r="U33" s="18"/>
      <c r="V33" s="18"/>
      <c r="W33" s="19"/>
      <c r="X33" s="19"/>
      <c r="Y33" s="19"/>
      <c r="Z33" s="19"/>
      <c r="AA33" s="100"/>
      <c r="AB33" s="100"/>
      <c r="AC33" s="100"/>
      <c r="AD33" s="100"/>
    </row>
    <row r="34" spans="1:30" s="2" customFormat="1" ht="15.75" x14ac:dyDescent="0.2">
      <c r="A34" s="17"/>
      <c r="B34" s="17"/>
      <c r="C34" s="96"/>
      <c r="D34" s="96"/>
      <c r="E34" s="96"/>
      <c r="F34" s="96"/>
      <c r="G34" s="19"/>
      <c r="H34" s="19"/>
      <c r="I34" s="19"/>
      <c r="J34" s="19"/>
      <c r="K34" s="97"/>
      <c r="L34" s="97"/>
      <c r="M34" s="97"/>
      <c r="N34" s="97"/>
      <c r="O34" s="97"/>
      <c r="P34" s="98"/>
      <c r="Q34" s="98"/>
      <c r="R34" s="98"/>
      <c r="S34" s="99"/>
      <c r="T34" s="99"/>
      <c r="U34" s="18"/>
      <c r="V34" s="18"/>
      <c r="W34" s="19"/>
      <c r="X34" s="19"/>
      <c r="Y34" s="19"/>
      <c r="Z34" s="19"/>
      <c r="AA34" s="100"/>
      <c r="AB34" s="100"/>
      <c r="AC34" s="100"/>
      <c r="AD34" s="100"/>
    </row>
    <row r="35" spans="1:30" s="2" customFormat="1" ht="15.75" x14ac:dyDescent="0.2">
      <c r="A35" s="17"/>
      <c r="B35" s="17"/>
      <c r="C35" s="96"/>
      <c r="D35" s="96"/>
      <c r="E35" s="96"/>
      <c r="F35" s="96"/>
      <c r="G35" s="19"/>
      <c r="H35" s="19"/>
      <c r="I35" s="19"/>
      <c r="J35" s="19"/>
      <c r="K35" s="97"/>
      <c r="L35" s="97"/>
      <c r="M35" s="97"/>
      <c r="N35" s="97"/>
      <c r="O35" s="97"/>
      <c r="P35" s="98"/>
      <c r="Q35" s="98"/>
      <c r="R35" s="98"/>
      <c r="S35" s="99"/>
      <c r="T35" s="99"/>
      <c r="U35" s="18"/>
      <c r="V35" s="18"/>
      <c r="W35" s="19"/>
      <c r="X35" s="19"/>
      <c r="Y35" s="19"/>
      <c r="Z35" s="19"/>
      <c r="AA35" s="100"/>
      <c r="AB35" s="100"/>
      <c r="AC35" s="100"/>
      <c r="AD35" s="100"/>
    </row>
    <row r="36" spans="1:30" s="2" customFormat="1" ht="15.75" x14ac:dyDescent="0.2">
      <c r="A36" s="17"/>
      <c r="B36" s="17"/>
      <c r="C36" s="96"/>
      <c r="D36" s="96"/>
      <c r="E36" s="96"/>
      <c r="F36" s="96"/>
      <c r="G36" s="19"/>
      <c r="H36" s="19"/>
      <c r="I36" s="19"/>
      <c r="J36" s="19"/>
      <c r="K36" s="97"/>
      <c r="L36" s="97"/>
      <c r="M36" s="97"/>
      <c r="N36" s="97"/>
      <c r="O36" s="97"/>
      <c r="P36" s="98"/>
      <c r="Q36" s="98"/>
      <c r="R36" s="98"/>
      <c r="S36" s="99"/>
      <c r="T36" s="99"/>
      <c r="U36" s="18"/>
      <c r="V36" s="18"/>
      <c r="W36" s="19"/>
      <c r="X36" s="19"/>
      <c r="Y36" s="19"/>
      <c r="Z36" s="19"/>
      <c r="AA36" s="100"/>
      <c r="AB36" s="100"/>
      <c r="AC36" s="100"/>
      <c r="AD36" s="100"/>
    </row>
    <row r="37" spans="1:30" s="2" customFormat="1" ht="15.75" x14ac:dyDescent="0.2">
      <c r="A37" s="17"/>
      <c r="B37" s="17"/>
      <c r="C37" s="96"/>
      <c r="D37" s="96"/>
      <c r="E37" s="96"/>
      <c r="F37" s="96"/>
      <c r="G37" s="19"/>
      <c r="H37" s="19"/>
      <c r="I37" s="19"/>
      <c r="J37" s="19"/>
      <c r="K37" s="97"/>
      <c r="L37" s="97"/>
      <c r="M37" s="97"/>
      <c r="N37" s="97"/>
      <c r="O37" s="97"/>
      <c r="P37" s="98"/>
      <c r="Q37" s="98"/>
      <c r="R37" s="98"/>
      <c r="S37" s="99"/>
      <c r="T37" s="99"/>
      <c r="U37" s="18"/>
      <c r="V37" s="18"/>
      <c r="W37" s="19"/>
      <c r="X37" s="19"/>
      <c r="Y37" s="19"/>
      <c r="Z37" s="19"/>
      <c r="AA37" s="100"/>
      <c r="AB37" s="100"/>
      <c r="AC37" s="100"/>
      <c r="AD37" s="100"/>
    </row>
    <row r="38" spans="1:30" s="2" customFormat="1" ht="15.75" x14ac:dyDescent="0.2">
      <c r="A38" s="17"/>
      <c r="B38" s="17"/>
      <c r="C38" s="96"/>
      <c r="D38" s="96"/>
      <c r="E38" s="96"/>
      <c r="F38" s="96"/>
      <c r="G38" s="19"/>
      <c r="H38" s="19"/>
      <c r="I38" s="19"/>
      <c r="J38" s="19"/>
      <c r="K38" s="97"/>
      <c r="L38" s="97"/>
      <c r="M38" s="97"/>
      <c r="N38" s="97"/>
      <c r="O38" s="97"/>
      <c r="P38" s="98"/>
      <c r="Q38" s="98"/>
      <c r="R38" s="98"/>
      <c r="S38" s="99"/>
      <c r="T38" s="99"/>
      <c r="U38" s="18"/>
      <c r="V38" s="18"/>
      <c r="W38" s="19"/>
      <c r="X38" s="19"/>
      <c r="Y38" s="19"/>
      <c r="Z38" s="19"/>
      <c r="AA38" s="100"/>
      <c r="AB38" s="100"/>
      <c r="AC38" s="100"/>
      <c r="AD38" s="100"/>
    </row>
    <row r="39" spans="1:30" s="2" customFormat="1" ht="15.75" x14ac:dyDescent="0.2">
      <c r="A39" s="17"/>
      <c r="B39" s="17"/>
      <c r="C39" s="96"/>
      <c r="D39" s="96"/>
      <c r="E39" s="96"/>
      <c r="F39" s="96"/>
      <c r="G39" s="19"/>
      <c r="H39" s="19"/>
      <c r="I39" s="19"/>
      <c r="J39" s="19"/>
      <c r="K39" s="97"/>
      <c r="L39" s="97"/>
      <c r="M39" s="97"/>
      <c r="N39" s="97"/>
      <c r="O39" s="97"/>
      <c r="P39" s="98"/>
      <c r="Q39" s="98"/>
      <c r="R39" s="98"/>
      <c r="S39" s="99"/>
      <c r="T39" s="99"/>
      <c r="U39" s="18"/>
      <c r="V39" s="18"/>
      <c r="W39" s="19"/>
      <c r="X39" s="19"/>
      <c r="Y39" s="19"/>
      <c r="Z39" s="19"/>
      <c r="AA39" s="100"/>
      <c r="AB39" s="100"/>
      <c r="AC39" s="100"/>
      <c r="AD39" s="100"/>
    </row>
    <row r="40" spans="1:30" s="2" customFormat="1" ht="15.75" x14ac:dyDescent="0.2">
      <c r="A40" s="17"/>
      <c r="B40" s="17"/>
      <c r="C40" s="96"/>
      <c r="D40" s="96"/>
      <c r="E40" s="96"/>
      <c r="F40" s="96"/>
      <c r="G40" s="19"/>
      <c r="H40" s="19"/>
      <c r="I40" s="19"/>
      <c r="J40" s="19"/>
      <c r="K40" s="97"/>
      <c r="L40" s="97"/>
      <c r="M40" s="97"/>
      <c r="N40" s="97"/>
      <c r="O40" s="97"/>
      <c r="P40" s="98"/>
      <c r="Q40" s="98"/>
      <c r="R40" s="98"/>
      <c r="S40" s="99"/>
      <c r="T40" s="99"/>
      <c r="U40" s="18"/>
      <c r="V40" s="18"/>
      <c r="W40" s="19"/>
      <c r="X40" s="19"/>
      <c r="Y40" s="19"/>
      <c r="Z40" s="19"/>
      <c r="AA40" s="100"/>
      <c r="AB40" s="100"/>
      <c r="AC40" s="100"/>
      <c r="AD40" s="100"/>
    </row>
    <row r="41" spans="1:30" s="2" customFormat="1" ht="15.75" x14ac:dyDescent="0.2">
      <c r="A41" s="17"/>
      <c r="B41" s="17"/>
      <c r="C41" s="96"/>
      <c r="D41" s="96"/>
      <c r="E41" s="96"/>
      <c r="F41" s="96"/>
      <c r="G41" s="19"/>
      <c r="H41" s="19"/>
      <c r="I41" s="19"/>
      <c r="J41" s="19"/>
      <c r="K41" s="97"/>
      <c r="L41" s="97"/>
      <c r="M41" s="97"/>
      <c r="N41" s="97"/>
      <c r="O41" s="97"/>
      <c r="P41" s="98"/>
      <c r="Q41" s="98"/>
      <c r="R41" s="98"/>
      <c r="S41" s="99"/>
      <c r="T41" s="99"/>
      <c r="U41" s="18"/>
      <c r="V41" s="18"/>
      <c r="W41" s="19"/>
      <c r="X41" s="19"/>
      <c r="Y41" s="19"/>
      <c r="Z41" s="19"/>
      <c r="AA41" s="100"/>
      <c r="AB41" s="100"/>
      <c r="AC41" s="100"/>
      <c r="AD41" s="100"/>
    </row>
    <row r="42" spans="1:30" s="2" customFormat="1" ht="15.75" x14ac:dyDescent="0.2">
      <c r="A42" s="17"/>
      <c r="B42" s="17"/>
      <c r="C42" s="96"/>
      <c r="D42" s="96"/>
      <c r="E42" s="96"/>
      <c r="F42" s="96"/>
      <c r="G42" s="19"/>
      <c r="H42" s="19"/>
      <c r="I42" s="19"/>
      <c r="J42" s="19"/>
      <c r="K42" s="97"/>
      <c r="L42" s="97"/>
      <c r="M42" s="97"/>
      <c r="N42" s="97"/>
      <c r="O42" s="97"/>
      <c r="P42" s="98"/>
      <c r="Q42" s="98"/>
      <c r="R42" s="98"/>
      <c r="S42" s="99"/>
      <c r="T42" s="99"/>
      <c r="U42" s="18"/>
      <c r="V42" s="18"/>
      <c r="W42" s="19"/>
      <c r="X42" s="19"/>
      <c r="Y42" s="19"/>
      <c r="Z42" s="19"/>
      <c r="AA42" s="100"/>
      <c r="AB42" s="100"/>
      <c r="AC42" s="100"/>
      <c r="AD42" s="100"/>
    </row>
    <row r="43" spans="1:30" s="2" customFormat="1" ht="15.75" x14ac:dyDescent="0.2">
      <c r="A43" s="17"/>
      <c r="B43" s="17"/>
      <c r="C43" s="96"/>
      <c r="D43" s="96"/>
      <c r="E43" s="96"/>
      <c r="F43" s="96"/>
      <c r="G43" s="19"/>
      <c r="H43" s="19"/>
      <c r="I43" s="19"/>
      <c r="J43" s="19"/>
      <c r="K43" s="97"/>
      <c r="L43" s="97"/>
      <c r="M43" s="97"/>
      <c r="N43" s="97"/>
      <c r="O43" s="97"/>
      <c r="P43" s="98"/>
      <c r="Q43" s="98"/>
      <c r="R43" s="98"/>
      <c r="S43" s="99"/>
      <c r="T43" s="99"/>
      <c r="U43" s="18"/>
      <c r="V43" s="18"/>
      <c r="W43" s="19"/>
      <c r="X43" s="19"/>
      <c r="Y43" s="19"/>
      <c r="Z43" s="19"/>
      <c r="AA43" s="100"/>
      <c r="AB43" s="100"/>
      <c r="AC43" s="100"/>
      <c r="AD43" s="100"/>
    </row>
    <row r="44" spans="1:30" s="2" customFormat="1" ht="15.75" x14ac:dyDescent="0.2">
      <c r="A44" s="17"/>
      <c r="B44" s="17"/>
      <c r="C44" s="96"/>
      <c r="D44" s="96"/>
      <c r="E44" s="96"/>
      <c r="F44" s="96"/>
      <c r="G44" s="19"/>
      <c r="H44" s="19"/>
      <c r="I44" s="19"/>
      <c r="J44" s="19"/>
      <c r="K44" s="97"/>
      <c r="L44" s="97"/>
      <c r="M44" s="97"/>
      <c r="N44" s="97"/>
      <c r="O44" s="97"/>
      <c r="P44" s="98"/>
      <c r="Q44" s="98"/>
      <c r="R44" s="98"/>
      <c r="S44" s="99"/>
      <c r="T44" s="99"/>
      <c r="U44" s="18"/>
      <c r="V44" s="18"/>
      <c r="W44" s="19"/>
      <c r="X44" s="19"/>
      <c r="Y44" s="19"/>
      <c r="Z44" s="19"/>
      <c r="AA44" s="100"/>
      <c r="AB44" s="100"/>
      <c r="AC44" s="100"/>
      <c r="AD44" s="100"/>
    </row>
    <row r="45" spans="1:30" s="2" customFormat="1" ht="15.75" x14ac:dyDescent="0.2">
      <c r="A45" s="17"/>
      <c r="B45" s="17"/>
      <c r="C45" s="96"/>
      <c r="D45" s="96"/>
      <c r="E45" s="96"/>
      <c r="F45" s="96"/>
      <c r="G45" s="19"/>
      <c r="H45" s="19"/>
      <c r="I45" s="19"/>
      <c r="J45" s="19"/>
      <c r="K45" s="97"/>
      <c r="L45" s="97"/>
      <c r="M45" s="97"/>
      <c r="N45" s="97"/>
      <c r="O45" s="97"/>
      <c r="P45" s="98"/>
      <c r="Q45" s="98"/>
      <c r="R45" s="98"/>
      <c r="S45" s="99"/>
      <c r="T45" s="99"/>
      <c r="U45" s="18"/>
      <c r="V45" s="18"/>
      <c r="W45" s="19"/>
      <c r="X45" s="19"/>
      <c r="Y45" s="19"/>
      <c r="Z45" s="19"/>
      <c r="AA45" s="100"/>
      <c r="AB45" s="100"/>
      <c r="AC45" s="100"/>
      <c r="AD45" s="100"/>
    </row>
    <row r="46" spans="1:30" s="2" customFormat="1" ht="15.75" x14ac:dyDescent="0.2">
      <c r="A46" s="17"/>
      <c r="B46" s="17"/>
      <c r="C46" s="96"/>
      <c r="D46" s="96"/>
      <c r="E46" s="96"/>
      <c r="F46" s="96"/>
      <c r="G46" s="19"/>
      <c r="H46" s="19"/>
      <c r="I46" s="19"/>
      <c r="J46" s="19"/>
      <c r="K46" s="97"/>
      <c r="L46" s="97"/>
      <c r="M46" s="97"/>
      <c r="N46" s="97"/>
      <c r="O46" s="97"/>
      <c r="P46" s="98"/>
      <c r="Q46" s="98"/>
      <c r="R46" s="98"/>
      <c r="S46" s="99"/>
      <c r="T46" s="99"/>
      <c r="U46" s="18"/>
      <c r="V46" s="18"/>
      <c r="W46" s="19"/>
      <c r="X46" s="19"/>
      <c r="Y46" s="19"/>
      <c r="Z46" s="19"/>
      <c r="AA46" s="100"/>
      <c r="AB46" s="100"/>
      <c r="AC46" s="100"/>
      <c r="AD46" s="100"/>
    </row>
    <row r="47" spans="1:30" s="2" customFormat="1" ht="15.75" x14ac:dyDescent="0.2">
      <c r="A47" s="17"/>
      <c r="B47" s="17"/>
      <c r="C47" s="96"/>
      <c r="D47" s="96"/>
      <c r="E47" s="96"/>
      <c r="F47" s="96"/>
      <c r="G47" s="19"/>
      <c r="H47" s="19"/>
      <c r="I47" s="19"/>
      <c r="J47" s="19"/>
      <c r="K47" s="97"/>
      <c r="L47" s="97"/>
      <c r="M47" s="97"/>
      <c r="N47" s="97"/>
      <c r="O47" s="97"/>
      <c r="P47" s="98"/>
      <c r="Q47" s="98"/>
      <c r="R47" s="98"/>
      <c r="S47" s="99"/>
      <c r="T47" s="99"/>
      <c r="U47" s="18"/>
      <c r="V47" s="18"/>
      <c r="W47" s="19"/>
      <c r="X47" s="19"/>
      <c r="Y47" s="19"/>
      <c r="Z47" s="19"/>
      <c r="AA47" s="100"/>
      <c r="AB47" s="100"/>
      <c r="AC47" s="100"/>
      <c r="AD47" s="100"/>
    </row>
    <row r="48" spans="1:30" s="2" customFormat="1" ht="15.75" x14ac:dyDescent="0.2">
      <c r="A48" s="17"/>
      <c r="B48" s="17"/>
      <c r="C48" s="96"/>
      <c r="D48" s="96"/>
      <c r="E48" s="96"/>
      <c r="F48" s="96"/>
      <c r="G48" s="19"/>
      <c r="H48" s="19"/>
      <c r="I48" s="19"/>
      <c r="J48" s="19"/>
      <c r="K48" s="97"/>
      <c r="L48" s="97"/>
      <c r="M48" s="97"/>
      <c r="N48" s="97"/>
      <c r="O48" s="97"/>
      <c r="P48" s="98"/>
      <c r="Q48" s="98"/>
      <c r="R48" s="98"/>
      <c r="S48" s="99"/>
      <c r="T48" s="99"/>
      <c r="U48" s="18"/>
      <c r="V48" s="18"/>
      <c r="W48" s="19"/>
      <c r="X48" s="19"/>
      <c r="Y48" s="19"/>
      <c r="Z48" s="19"/>
      <c r="AA48" s="100"/>
      <c r="AB48" s="100"/>
      <c r="AC48" s="100"/>
      <c r="AD48" s="100"/>
    </row>
    <row r="49" spans="1:30" s="2" customFormat="1" ht="15.75" x14ac:dyDescent="0.2">
      <c r="A49" s="17"/>
      <c r="B49" s="17"/>
      <c r="C49" s="96"/>
      <c r="D49" s="96"/>
      <c r="E49" s="96"/>
      <c r="F49" s="96"/>
      <c r="G49" s="19"/>
      <c r="H49" s="19"/>
      <c r="I49" s="19"/>
      <c r="J49" s="97"/>
      <c r="K49" s="97"/>
      <c r="L49" s="97"/>
      <c r="M49" s="97"/>
      <c r="N49" s="97"/>
      <c r="O49" s="98"/>
      <c r="P49" s="98"/>
      <c r="Q49" s="98"/>
      <c r="R49" s="99"/>
      <c r="S49" s="99"/>
      <c r="T49" s="18"/>
      <c r="U49" s="18"/>
      <c r="V49" s="19"/>
      <c r="W49" s="19"/>
      <c r="X49" s="19"/>
      <c r="Y49" s="19"/>
      <c r="Z49" s="100"/>
      <c r="AA49" s="100"/>
      <c r="AB49" s="100"/>
      <c r="AC49" s="100"/>
    </row>
    <row r="50" spans="1:30" s="2" customFormat="1" ht="15.75" x14ac:dyDescent="0.2">
      <c r="A50" s="17"/>
      <c r="B50" s="17"/>
      <c r="C50" s="96"/>
      <c r="D50" s="96"/>
      <c r="E50" s="96"/>
      <c r="F50" s="96"/>
      <c r="G50" s="19"/>
      <c r="H50" s="19"/>
      <c r="I50" s="19"/>
      <c r="J50" s="19"/>
      <c r="K50" s="97"/>
      <c r="L50" s="97"/>
      <c r="M50" s="97"/>
      <c r="N50" s="97"/>
      <c r="O50" s="97"/>
      <c r="P50" s="98"/>
      <c r="Q50" s="98"/>
      <c r="R50" s="98"/>
      <c r="S50" s="99"/>
      <c r="T50" s="99"/>
      <c r="U50" s="18"/>
      <c r="V50" s="18"/>
      <c r="W50" s="19"/>
      <c r="X50" s="19"/>
      <c r="Y50" s="19"/>
      <c r="Z50" s="19"/>
      <c r="AA50" s="100"/>
      <c r="AB50" s="100"/>
      <c r="AC50" s="100"/>
      <c r="AD50" s="100"/>
    </row>
    <row r="51" spans="1:30" s="2" customFormat="1" ht="15.75" x14ac:dyDescent="0.2">
      <c r="A51" s="17"/>
      <c r="B51" s="17"/>
      <c r="C51" s="96"/>
      <c r="D51" s="96"/>
      <c r="E51" s="96"/>
      <c r="F51" s="96"/>
      <c r="G51" s="19"/>
      <c r="H51" s="19"/>
      <c r="I51" s="19"/>
      <c r="J51" s="19"/>
      <c r="K51" s="97"/>
      <c r="L51" s="97"/>
      <c r="M51" s="97"/>
      <c r="N51" s="97"/>
      <c r="O51" s="97"/>
      <c r="P51" s="98"/>
      <c r="Q51" s="98"/>
      <c r="R51" s="98"/>
      <c r="S51" s="99"/>
      <c r="T51" s="99"/>
      <c r="U51" s="18"/>
      <c r="V51" s="18"/>
      <c r="W51" s="19"/>
      <c r="X51" s="19"/>
      <c r="Y51" s="19"/>
      <c r="Z51" s="19"/>
      <c r="AA51" s="100"/>
      <c r="AB51" s="100"/>
      <c r="AC51" s="100"/>
      <c r="AD51" s="100"/>
    </row>
    <row r="52" spans="1:30" s="2" customFormat="1" ht="15.75" x14ac:dyDescent="0.2">
      <c r="A52" s="17"/>
      <c r="B52" s="17"/>
      <c r="C52" s="96"/>
      <c r="D52" s="96"/>
      <c r="E52" s="96"/>
      <c r="F52" s="96"/>
      <c r="G52" s="19"/>
      <c r="H52" s="19"/>
      <c r="I52" s="19"/>
      <c r="J52" s="19"/>
      <c r="K52" s="97"/>
      <c r="L52" s="97"/>
      <c r="M52" s="97"/>
      <c r="N52" s="97"/>
      <c r="O52" s="97"/>
      <c r="P52" s="98"/>
      <c r="Q52" s="98"/>
      <c r="R52" s="98"/>
      <c r="S52" s="99"/>
      <c r="T52" s="99"/>
      <c r="U52" s="18"/>
      <c r="V52" s="18"/>
      <c r="W52" s="19"/>
      <c r="X52" s="19"/>
      <c r="Y52" s="19"/>
      <c r="Z52" s="19"/>
      <c r="AA52" s="100"/>
      <c r="AB52" s="100"/>
      <c r="AC52" s="100"/>
      <c r="AD52" s="100"/>
    </row>
    <row r="53" spans="1:30" s="2" customFormat="1" ht="15.75" x14ac:dyDescent="0.2">
      <c r="A53" s="17"/>
      <c r="B53" s="17"/>
      <c r="C53" s="96"/>
      <c r="D53" s="96"/>
      <c r="E53" s="96"/>
      <c r="F53" s="96"/>
      <c r="G53" s="19"/>
      <c r="H53" s="19"/>
      <c r="I53" s="19"/>
      <c r="J53" s="19"/>
      <c r="K53" s="97"/>
      <c r="L53" s="97"/>
      <c r="M53" s="97"/>
      <c r="N53" s="97"/>
      <c r="O53" s="97"/>
      <c r="P53" s="98"/>
      <c r="Q53" s="98"/>
      <c r="R53" s="98"/>
      <c r="S53" s="99"/>
      <c r="T53" s="99"/>
      <c r="U53" s="18"/>
      <c r="V53" s="18"/>
      <c r="W53" s="19"/>
      <c r="X53" s="19"/>
      <c r="Y53" s="19"/>
      <c r="Z53" s="19"/>
      <c r="AA53" s="100"/>
      <c r="AB53" s="100"/>
      <c r="AC53" s="100"/>
      <c r="AD53" s="100"/>
    </row>
    <row r="54" spans="1:30" s="2" customFormat="1" ht="15.75" x14ac:dyDescent="0.2">
      <c r="A54" s="17"/>
      <c r="B54" s="17"/>
      <c r="C54" s="96"/>
      <c r="D54" s="96"/>
      <c r="E54" s="96"/>
      <c r="F54" s="96"/>
      <c r="G54" s="19"/>
      <c r="H54" s="19"/>
      <c r="I54" s="19"/>
      <c r="J54" s="19"/>
      <c r="K54" s="97"/>
      <c r="L54" s="97"/>
      <c r="M54" s="97"/>
      <c r="N54" s="97"/>
      <c r="O54" s="97"/>
      <c r="P54" s="98"/>
      <c r="Q54" s="98"/>
      <c r="R54" s="98"/>
      <c r="S54" s="99"/>
      <c r="T54" s="99"/>
      <c r="U54" s="18"/>
      <c r="V54" s="18"/>
      <c r="W54" s="19"/>
      <c r="X54" s="19"/>
      <c r="Y54" s="19"/>
      <c r="Z54" s="19"/>
      <c r="AA54" s="100"/>
      <c r="AB54" s="100"/>
      <c r="AC54" s="100"/>
      <c r="AD54" s="100"/>
    </row>
    <row r="55" spans="1:30" s="2" customFormat="1" ht="15.75" x14ac:dyDescent="0.2">
      <c r="A55" s="17"/>
      <c r="B55" s="17"/>
      <c r="C55" s="96"/>
      <c r="D55" s="96"/>
      <c r="E55" s="96"/>
      <c r="F55" s="96"/>
      <c r="G55" s="19"/>
      <c r="H55" s="19"/>
      <c r="I55" s="19"/>
      <c r="J55" s="19"/>
      <c r="K55" s="97"/>
      <c r="L55" s="97"/>
      <c r="M55" s="97"/>
      <c r="N55" s="97"/>
      <c r="O55" s="97"/>
      <c r="P55" s="98"/>
      <c r="Q55" s="98"/>
      <c r="R55" s="98"/>
      <c r="S55" s="99"/>
      <c r="T55" s="99"/>
      <c r="U55" s="18"/>
      <c r="V55" s="18"/>
      <c r="W55" s="19"/>
      <c r="X55" s="19"/>
      <c r="Y55" s="19"/>
      <c r="Z55" s="19"/>
      <c r="AA55" s="100"/>
      <c r="AB55" s="100"/>
      <c r="AC55" s="100"/>
      <c r="AD55" s="100"/>
    </row>
    <row r="56" spans="1:30" s="2" customFormat="1" ht="15.75" x14ac:dyDescent="0.2">
      <c r="A56" s="17"/>
      <c r="B56" s="17"/>
      <c r="C56" s="96"/>
      <c r="D56" s="96"/>
      <c r="E56" s="96"/>
      <c r="F56" s="96"/>
      <c r="G56" s="19"/>
      <c r="H56" s="19"/>
      <c r="I56" s="19"/>
      <c r="J56" s="19"/>
      <c r="K56" s="97"/>
      <c r="L56" s="97"/>
      <c r="M56" s="97"/>
      <c r="N56" s="97"/>
      <c r="O56" s="97"/>
      <c r="P56" s="98"/>
      <c r="Q56" s="98"/>
      <c r="R56" s="98"/>
      <c r="S56" s="99"/>
      <c r="T56" s="99"/>
      <c r="U56" s="18"/>
      <c r="V56" s="18"/>
      <c r="W56" s="19"/>
      <c r="X56" s="19"/>
      <c r="Y56" s="19"/>
      <c r="Z56" s="19"/>
      <c r="AA56" s="100"/>
      <c r="AB56" s="100"/>
      <c r="AC56" s="100"/>
      <c r="AD56" s="100"/>
    </row>
    <row r="57" spans="1:30" s="2" customFormat="1" ht="15.75" x14ac:dyDescent="0.2">
      <c r="A57" s="17"/>
      <c r="B57" s="17"/>
      <c r="C57" s="96"/>
      <c r="D57" s="96"/>
      <c r="E57" s="96"/>
      <c r="F57" s="96"/>
      <c r="G57" s="19"/>
      <c r="H57" s="19"/>
      <c r="I57" s="19"/>
      <c r="J57" s="19"/>
      <c r="K57" s="97"/>
      <c r="L57" s="97"/>
      <c r="M57" s="97"/>
      <c r="N57" s="97"/>
      <c r="O57" s="97"/>
      <c r="P57" s="98"/>
      <c r="Q57" s="98"/>
      <c r="R57" s="98"/>
      <c r="S57" s="99"/>
      <c r="T57" s="99"/>
      <c r="U57" s="18"/>
      <c r="V57" s="18"/>
      <c r="W57" s="19"/>
      <c r="X57" s="19"/>
      <c r="Y57" s="19"/>
      <c r="Z57" s="19"/>
      <c r="AA57" s="100"/>
      <c r="AB57" s="100"/>
      <c r="AC57" s="100"/>
      <c r="AD57" s="100"/>
    </row>
    <row r="58" spans="1:30" s="2" customFormat="1" ht="15.75" x14ac:dyDescent="0.2">
      <c r="A58" s="17"/>
      <c r="B58" s="17"/>
      <c r="C58" s="96"/>
      <c r="D58" s="96"/>
      <c r="E58" s="96"/>
      <c r="F58" s="96"/>
      <c r="G58" s="19"/>
      <c r="H58" s="19"/>
      <c r="I58" s="19"/>
      <c r="J58" s="19"/>
      <c r="K58" s="97"/>
      <c r="L58" s="97"/>
      <c r="M58" s="97"/>
      <c r="N58" s="98"/>
      <c r="O58" s="98"/>
      <c r="P58" s="98"/>
      <c r="Q58" s="99"/>
      <c r="R58" s="99"/>
      <c r="S58" s="18"/>
      <c r="T58" s="18"/>
      <c r="U58" s="19"/>
      <c r="V58" s="19"/>
      <c r="W58" s="19"/>
      <c r="X58" s="19"/>
      <c r="Y58" s="100"/>
      <c r="Z58" s="100"/>
      <c r="AA58" s="100"/>
      <c r="AB58" s="100"/>
    </row>
    <row r="59" spans="1:30" s="2" customFormat="1" ht="15.75" x14ac:dyDescent="0.2">
      <c r="A59" s="17"/>
      <c r="B59" s="17"/>
      <c r="C59" s="96"/>
      <c r="D59" s="96"/>
      <c r="E59" s="96"/>
      <c r="F59" s="96"/>
      <c r="G59" s="19"/>
      <c r="H59" s="19"/>
      <c r="I59" s="19"/>
      <c r="J59" s="19"/>
      <c r="K59" s="97"/>
      <c r="L59" s="97"/>
      <c r="M59" s="97"/>
      <c r="N59" s="97"/>
      <c r="O59" s="97"/>
      <c r="P59" s="98"/>
      <c r="Q59" s="98"/>
      <c r="R59" s="98"/>
      <c r="S59" s="99"/>
      <c r="T59" s="99"/>
      <c r="U59" s="18"/>
      <c r="V59" s="18"/>
      <c r="W59" s="19"/>
      <c r="X59" s="19"/>
      <c r="Y59" s="19"/>
      <c r="Z59" s="19"/>
      <c r="AA59" s="100"/>
      <c r="AB59" s="100"/>
      <c r="AC59" s="100"/>
      <c r="AD59" s="100"/>
    </row>
    <row r="60" spans="1:30" s="2" customFormat="1" ht="15.75" x14ac:dyDescent="0.2">
      <c r="A60" s="17"/>
      <c r="B60" s="17"/>
      <c r="C60" s="96"/>
      <c r="D60" s="96"/>
      <c r="E60" s="96"/>
      <c r="F60" s="96"/>
      <c r="G60" s="19"/>
      <c r="H60" s="19"/>
      <c r="I60" s="19"/>
      <c r="J60" s="19"/>
      <c r="K60" s="97"/>
      <c r="L60" s="97"/>
      <c r="M60" s="97"/>
      <c r="N60" s="97"/>
      <c r="O60" s="97"/>
      <c r="P60" s="98"/>
      <c r="Q60" s="98"/>
      <c r="R60" s="98"/>
      <c r="S60" s="99"/>
      <c r="T60" s="99"/>
      <c r="U60" s="18"/>
      <c r="V60" s="18"/>
      <c r="W60" s="19"/>
      <c r="X60" s="19"/>
      <c r="Y60" s="19"/>
      <c r="Z60" s="19"/>
      <c r="AA60" s="100"/>
      <c r="AB60" s="100"/>
      <c r="AC60" s="100"/>
      <c r="AD60" s="100"/>
    </row>
    <row r="61" spans="1:30" s="2" customFormat="1" ht="15.75" x14ac:dyDescent="0.2">
      <c r="A61" s="17"/>
      <c r="B61" s="17"/>
      <c r="C61" s="96"/>
      <c r="D61" s="96"/>
      <c r="E61" s="96"/>
      <c r="F61" s="96"/>
      <c r="G61" s="19"/>
      <c r="H61" s="19"/>
      <c r="I61" s="19"/>
      <c r="J61" s="19"/>
      <c r="K61" s="97"/>
      <c r="L61" s="97"/>
      <c r="M61" s="97"/>
      <c r="N61" s="97"/>
      <c r="O61" s="97"/>
      <c r="P61" s="98"/>
      <c r="Q61" s="98"/>
      <c r="R61" s="98"/>
      <c r="S61" s="99"/>
      <c r="T61" s="99"/>
      <c r="U61" s="18"/>
      <c r="V61" s="18"/>
      <c r="W61" s="19"/>
      <c r="X61" s="19"/>
      <c r="Y61" s="19"/>
      <c r="Z61" s="19"/>
      <c r="AA61" s="100"/>
      <c r="AB61" s="100"/>
      <c r="AC61" s="100"/>
      <c r="AD61" s="100"/>
    </row>
    <row r="62" spans="1:30" s="2" customFormat="1" ht="15.75" x14ac:dyDescent="0.2">
      <c r="A62" s="17"/>
      <c r="B62" s="17"/>
      <c r="C62" s="96"/>
      <c r="D62" s="96"/>
      <c r="E62" s="96"/>
      <c r="F62" s="96"/>
      <c r="G62" s="19"/>
      <c r="H62" s="19"/>
      <c r="I62" s="19"/>
      <c r="J62" s="19"/>
      <c r="K62" s="97"/>
      <c r="L62" s="97"/>
      <c r="M62" s="97"/>
      <c r="N62" s="97"/>
      <c r="O62" s="97"/>
      <c r="P62" s="98"/>
      <c r="Q62" s="98"/>
      <c r="R62" s="98"/>
      <c r="S62" s="99"/>
      <c r="T62" s="99"/>
      <c r="U62" s="18"/>
      <c r="V62" s="18"/>
      <c r="W62" s="19"/>
      <c r="X62" s="19"/>
      <c r="Y62" s="19"/>
      <c r="Z62" s="19"/>
      <c r="AA62" s="100"/>
      <c r="AB62" s="100"/>
      <c r="AC62" s="100"/>
      <c r="AD62" s="100"/>
    </row>
    <row r="63" spans="1:30" s="2" customFormat="1" ht="15.75" x14ac:dyDescent="0.2">
      <c r="A63" s="17"/>
      <c r="B63" s="17"/>
      <c r="C63" s="96"/>
      <c r="D63" s="96"/>
      <c r="E63" s="96"/>
      <c r="F63" s="96"/>
      <c r="G63" s="19"/>
      <c r="H63" s="19"/>
      <c r="I63" s="19"/>
      <c r="J63" s="19"/>
      <c r="K63" s="97"/>
      <c r="L63" s="97"/>
      <c r="M63" s="97"/>
      <c r="N63" s="97"/>
      <c r="O63" s="97"/>
      <c r="P63" s="98"/>
      <c r="Q63" s="98"/>
      <c r="R63" s="98"/>
      <c r="S63" s="99"/>
      <c r="T63" s="99"/>
      <c r="U63" s="18"/>
      <c r="V63" s="18"/>
      <c r="W63" s="19"/>
      <c r="X63" s="19"/>
      <c r="Y63" s="19"/>
      <c r="Z63" s="19"/>
      <c r="AA63" s="100"/>
      <c r="AB63" s="100"/>
      <c r="AC63" s="100"/>
      <c r="AD63" s="100"/>
    </row>
    <row r="64" spans="1:30" s="2" customFormat="1" ht="15.75" x14ac:dyDescent="0.2">
      <c r="A64" s="17"/>
      <c r="B64" s="17"/>
      <c r="C64" s="96"/>
      <c r="D64" s="96"/>
      <c r="E64" s="96"/>
      <c r="F64" s="96"/>
      <c r="G64" s="19"/>
      <c r="H64" s="19"/>
      <c r="I64" s="19"/>
      <c r="J64" s="19"/>
      <c r="K64" s="97"/>
      <c r="L64" s="97"/>
      <c r="M64" s="97"/>
      <c r="N64" s="97"/>
      <c r="O64" s="97"/>
      <c r="P64" s="98"/>
      <c r="Q64" s="98"/>
      <c r="R64" s="98"/>
      <c r="S64" s="99"/>
      <c r="T64" s="99"/>
      <c r="U64" s="18"/>
      <c r="V64" s="18"/>
      <c r="W64" s="19"/>
      <c r="X64" s="19"/>
      <c r="Y64" s="19"/>
      <c r="Z64" s="19"/>
      <c r="AA64" s="100"/>
      <c r="AB64" s="100"/>
      <c r="AC64" s="100"/>
      <c r="AD64" s="100"/>
    </row>
    <row r="65" spans="1:30" s="2" customFormat="1" ht="15.75" x14ac:dyDescent="0.2">
      <c r="A65" s="17"/>
      <c r="B65" s="17"/>
      <c r="C65" s="96"/>
      <c r="D65" s="96"/>
      <c r="E65" s="96"/>
      <c r="F65" s="96"/>
      <c r="G65" s="19"/>
      <c r="H65" s="19"/>
      <c r="I65" s="19"/>
      <c r="J65" s="19"/>
      <c r="K65" s="97"/>
      <c r="L65" s="97"/>
      <c r="M65" s="97"/>
      <c r="N65" s="97"/>
      <c r="O65" s="97"/>
      <c r="P65" s="98"/>
      <c r="Q65" s="98"/>
      <c r="R65" s="98"/>
      <c r="S65" s="99"/>
      <c r="T65" s="99"/>
      <c r="U65" s="18"/>
      <c r="V65" s="18"/>
      <c r="W65" s="19"/>
      <c r="X65" s="19"/>
      <c r="Y65" s="19"/>
      <c r="Z65" s="19"/>
      <c r="AA65" s="100"/>
      <c r="AB65" s="100"/>
      <c r="AC65" s="100"/>
      <c r="AD65" s="100"/>
    </row>
    <row r="66" spans="1:30" s="2" customFormat="1" ht="15.75" x14ac:dyDescent="0.2">
      <c r="A66" s="17"/>
      <c r="B66" s="17"/>
      <c r="C66" s="96"/>
      <c r="D66" s="96"/>
      <c r="E66" s="96"/>
      <c r="F66" s="96"/>
      <c r="G66" s="19"/>
      <c r="H66" s="19"/>
      <c r="I66" s="19"/>
      <c r="J66" s="19"/>
      <c r="K66" s="97"/>
      <c r="L66" s="97"/>
      <c r="M66" s="97"/>
      <c r="N66" s="97"/>
      <c r="O66" s="97"/>
      <c r="P66" s="98"/>
      <c r="Q66" s="98"/>
      <c r="R66" s="98"/>
      <c r="S66" s="99"/>
      <c r="T66" s="99"/>
      <c r="U66" s="18"/>
      <c r="V66" s="18"/>
      <c r="W66" s="19"/>
      <c r="X66" s="19"/>
      <c r="Y66" s="19"/>
      <c r="Z66" s="19"/>
      <c r="AA66" s="100"/>
      <c r="AB66" s="100"/>
      <c r="AC66" s="100"/>
      <c r="AD66" s="100"/>
    </row>
    <row r="67" spans="1:30" s="2" customFormat="1" ht="15.75" x14ac:dyDescent="0.2">
      <c r="A67" s="17"/>
      <c r="B67" s="17"/>
      <c r="C67" s="96"/>
      <c r="D67" s="96"/>
      <c r="E67" s="96"/>
      <c r="F67" s="96"/>
      <c r="G67" s="19"/>
      <c r="H67" s="19"/>
      <c r="I67" s="19"/>
      <c r="J67" s="19"/>
      <c r="K67" s="97"/>
      <c r="L67" s="97"/>
      <c r="M67" s="97"/>
      <c r="N67" s="97"/>
      <c r="O67" s="97"/>
      <c r="P67" s="98"/>
      <c r="Q67" s="98"/>
      <c r="R67" s="98"/>
      <c r="S67" s="99"/>
      <c r="T67" s="99"/>
      <c r="U67" s="18"/>
      <c r="V67" s="18"/>
      <c r="W67" s="19"/>
      <c r="X67" s="19"/>
      <c r="Y67" s="19"/>
      <c r="Z67" s="19"/>
      <c r="AA67" s="100"/>
      <c r="AB67" s="100"/>
      <c r="AC67" s="100"/>
      <c r="AD67" s="100"/>
    </row>
    <row r="68" spans="1:30" s="2" customFormat="1" ht="15.75" x14ac:dyDescent="0.2">
      <c r="A68" s="17"/>
      <c r="B68" s="17"/>
      <c r="C68" s="96"/>
      <c r="D68" s="96"/>
      <c r="E68" s="96"/>
      <c r="F68" s="96"/>
      <c r="G68" s="19"/>
      <c r="H68" s="19"/>
      <c r="I68" s="19"/>
      <c r="J68" s="19"/>
      <c r="K68" s="97"/>
      <c r="L68" s="97"/>
      <c r="M68" s="97"/>
      <c r="N68" s="97"/>
      <c r="O68" s="97"/>
      <c r="P68" s="98"/>
      <c r="Q68" s="98"/>
      <c r="R68" s="98"/>
      <c r="S68" s="99"/>
      <c r="T68" s="99"/>
      <c r="U68" s="18"/>
      <c r="V68" s="18"/>
      <c r="W68" s="19"/>
      <c r="X68" s="19"/>
      <c r="Y68" s="19"/>
      <c r="Z68" s="19"/>
      <c r="AA68" s="100"/>
      <c r="AB68" s="100"/>
      <c r="AC68" s="100"/>
      <c r="AD68" s="100"/>
    </row>
    <row r="69" spans="1:30" s="2" customFormat="1" ht="15.75" x14ac:dyDescent="0.2">
      <c r="A69" s="17"/>
      <c r="B69" s="17"/>
      <c r="C69" s="96"/>
      <c r="D69" s="96"/>
      <c r="E69" s="96"/>
      <c r="F69" s="96"/>
      <c r="G69" s="19"/>
      <c r="H69" s="19"/>
      <c r="I69" s="19"/>
      <c r="J69" s="19"/>
      <c r="K69" s="97"/>
      <c r="L69" s="97"/>
      <c r="M69" s="97"/>
      <c r="N69" s="97"/>
      <c r="O69" s="97"/>
      <c r="P69" s="98"/>
      <c r="Q69" s="98"/>
      <c r="R69" s="98"/>
      <c r="S69" s="99"/>
      <c r="T69" s="99"/>
      <c r="U69" s="18"/>
      <c r="V69" s="18"/>
      <c r="W69" s="19"/>
      <c r="X69" s="19"/>
      <c r="Y69" s="19"/>
      <c r="Z69" s="19"/>
      <c r="AA69" s="100"/>
      <c r="AB69" s="100"/>
      <c r="AC69" s="100"/>
      <c r="AD69" s="100"/>
    </row>
    <row r="70" spans="1:30" s="2" customFormat="1" ht="15.75" x14ac:dyDescent="0.2">
      <c r="A70" s="17"/>
      <c r="B70" s="17"/>
      <c r="C70" s="96"/>
      <c r="D70" s="96"/>
      <c r="E70" s="96"/>
      <c r="F70" s="96"/>
      <c r="G70" s="19"/>
      <c r="H70" s="19"/>
      <c r="I70" s="19"/>
      <c r="J70" s="19"/>
      <c r="K70" s="97"/>
      <c r="L70" s="97"/>
      <c r="M70" s="97"/>
      <c r="N70" s="97"/>
      <c r="O70" s="97"/>
      <c r="P70" s="98"/>
      <c r="Q70" s="98"/>
      <c r="R70" s="98"/>
      <c r="S70" s="99"/>
      <c r="T70" s="99"/>
      <c r="U70" s="18"/>
      <c r="V70" s="18"/>
      <c r="W70" s="19"/>
      <c r="X70" s="19"/>
      <c r="Y70" s="19"/>
      <c r="Z70" s="19"/>
      <c r="AA70" s="100"/>
      <c r="AB70" s="100"/>
      <c r="AC70" s="100"/>
      <c r="AD70" s="100"/>
    </row>
    <row r="71" spans="1:30" s="2" customFormat="1" ht="15.75" x14ac:dyDescent="0.2">
      <c r="A71" s="17"/>
      <c r="B71" s="17"/>
      <c r="C71" s="96"/>
      <c r="D71" s="96"/>
      <c r="E71" s="96"/>
      <c r="F71" s="96"/>
      <c r="G71" s="19"/>
      <c r="H71" s="19"/>
      <c r="I71" s="19"/>
      <c r="J71" s="19"/>
      <c r="K71" s="97"/>
      <c r="L71" s="97"/>
      <c r="M71" s="97"/>
      <c r="N71" s="97"/>
      <c r="O71" s="97"/>
      <c r="P71" s="98"/>
      <c r="Q71" s="98"/>
      <c r="R71" s="98"/>
      <c r="S71" s="99"/>
      <c r="T71" s="99"/>
      <c r="U71" s="18"/>
      <c r="V71" s="18"/>
      <c r="W71" s="19"/>
      <c r="X71" s="19"/>
      <c r="Y71" s="19"/>
      <c r="Z71" s="19"/>
      <c r="AA71" s="100"/>
      <c r="AB71" s="100"/>
      <c r="AC71" s="100"/>
      <c r="AD71" s="100"/>
    </row>
    <row r="72" spans="1:30" s="2" customFormat="1" ht="15.75" x14ac:dyDescent="0.2">
      <c r="A72" s="17"/>
      <c r="B72" s="17"/>
      <c r="C72" s="96"/>
      <c r="D72" s="96"/>
      <c r="E72" s="96"/>
      <c r="F72" s="96"/>
      <c r="G72" s="19"/>
      <c r="H72" s="19"/>
      <c r="I72" s="19"/>
      <c r="J72" s="19"/>
      <c r="K72" s="97"/>
      <c r="L72" s="97"/>
      <c r="M72" s="97"/>
      <c r="N72" s="97"/>
      <c r="O72" s="97"/>
      <c r="P72" s="98"/>
      <c r="Q72" s="98"/>
      <c r="R72" s="98"/>
      <c r="S72" s="99"/>
      <c r="T72" s="99"/>
      <c r="U72" s="18"/>
      <c r="V72" s="18"/>
      <c r="W72" s="19"/>
      <c r="X72" s="19"/>
      <c r="Y72" s="19"/>
      <c r="Z72" s="19"/>
      <c r="AA72" s="100"/>
      <c r="AB72" s="100"/>
      <c r="AC72" s="100"/>
      <c r="AD72" s="100"/>
    </row>
    <row r="73" spans="1:30" s="2" customFormat="1" ht="15.75" x14ac:dyDescent="0.2">
      <c r="A73" s="17"/>
      <c r="B73" s="17"/>
      <c r="C73" s="96"/>
      <c r="D73" s="96"/>
      <c r="E73" s="96"/>
      <c r="F73" s="96"/>
      <c r="G73" s="19"/>
      <c r="H73" s="19"/>
      <c r="I73" s="19"/>
      <c r="J73" s="19"/>
      <c r="K73" s="97"/>
      <c r="L73" s="97"/>
      <c r="M73" s="97"/>
      <c r="N73" s="97"/>
      <c r="O73" s="97"/>
      <c r="P73" s="98"/>
      <c r="Q73" s="98"/>
      <c r="R73" s="98"/>
      <c r="S73" s="99"/>
      <c r="T73" s="99"/>
      <c r="U73" s="18"/>
      <c r="V73" s="18"/>
      <c r="W73" s="19"/>
      <c r="X73" s="19"/>
      <c r="Y73" s="19"/>
      <c r="Z73" s="19"/>
      <c r="AA73" s="100"/>
      <c r="AB73" s="100"/>
      <c r="AC73" s="100"/>
      <c r="AD73" s="100"/>
    </row>
    <row r="74" spans="1:30" s="2" customFormat="1" ht="15.75" x14ac:dyDescent="0.2">
      <c r="A74" s="17"/>
      <c r="B74" s="17"/>
      <c r="C74" s="96"/>
      <c r="D74" s="96"/>
      <c r="E74" s="96"/>
      <c r="F74" s="96"/>
      <c r="G74" s="19"/>
      <c r="H74" s="19"/>
      <c r="I74" s="19"/>
      <c r="J74" s="19"/>
      <c r="K74" s="97"/>
      <c r="L74" s="97"/>
      <c r="M74" s="97"/>
      <c r="N74" s="97"/>
      <c r="O74" s="97"/>
      <c r="P74" s="98"/>
      <c r="Q74" s="98"/>
      <c r="R74" s="98"/>
      <c r="S74" s="99"/>
      <c r="T74" s="99"/>
      <c r="U74" s="18"/>
      <c r="V74" s="18"/>
      <c r="W74" s="19"/>
      <c r="X74" s="19"/>
      <c r="Y74" s="19"/>
      <c r="Z74" s="19"/>
      <c r="AA74" s="100"/>
      <c r="AB74" s="100"/>
      <c r="AC74" s="100"/>
      <c r="AD74" s="100"/>
    </row>
    <row r="75" spans="1:30" s="2" customFormat="1" ht="15.75" x14ac:dyDescent="0.2">
      <c r="A75" s="17"/>
      <c r="B75" s="17"/>
      <c r="C75" s="96"/>
      <c r="D75" s="96"/>
      <c r="E75" s="96"/>
      <c r="F75" s="96"/>
      <c r="G75" s="19"/>
      <c r="H75" s="19"/>
      <c r="I75" s="19"/>
      <c r="J75" s="19"/>
      <c r="K75" s="97"/>
      <c r="L75" s="97"/>
      <c r="M75" s="97"/>
      <c r="N75" s="97"/>
      <c r="O75" s="97"/>
      <c r="P75" s="98"/>
      <c r="Q75" s="98"/>
      <c r="R75" s="98"/>
      <c r="S75" s="99"/>
      <c r="T75" s="99"/>
      <c r="U75" s="18"/>
      <c r="V75" s="18"/>
      <c r="W75" s="19"/>
      <c r="X75" s="19"/>
      <c r="Y75" s="19"/>
      <c r="Z75" s="19"/>
      <c r="AA75" s="100"/>
      <c r="AB75" s="100"/>
      <c r="AC75" s="100"/>
      <c r="AD75" s="100"/>
    </row>
    <row r="76" spans="1:30" s="2" customFormat="1" ht="15.75" x14ac:dyDescent="0.2">
      <c r="A76" s="17"/>
      <c r="B76" s="17"/>
      <c r="C76" s="96"/>
      <c r="D76" s="96"/>
      <c r="E76" s="96"/>
      <c r="F76" s="96"/>
      <c r="G76" s="19"/>
      <c r="H76" s="19"/>
      <c r="I76" s="19"/>
      <c r="J76" s="19"/>
      <c r="K76" s="97"/>
      <c r="L76" s="97"/>
      <c r="M76" s="97"/>
      <c r="N76" s="97"/>
      <c r="O76" s="97"/>
      <c r="P76" s="98"/>
      <c r="Q76" s="98"/>
      <c r="R76" s="98"/>
      <c r="S76" s="99"/>
      <c r="T76" s="99"/>
      <c r="U76" s="18"/>
      <c r="V76" s="18"/>
      <c r="W76" s="19"/>
      <c r="X76" s="19"/>
      <c r="Y76" s="19"/>
      <c r="Z76" s="19"/>
      <c r="AA76" s="100"/>
      <c r="AB76" s="100"/>
      <c r="AC76" s="100"/>
      <c r="AD76" s="100"/>
    </row>
    <row r="77" spans="1:30" s="2" customFormat="1" ht="15.75" x14ac:dyDescent="0.2">
      <c r="A77" s="17"/>
      <c r="B77" s="17"/>
      <c r="C77" s="96"/>
      <c r="D77" s="96"/>
      <c r="E77" s="96"/>
      <c r="F77" s="96"/>
      <c r="G77" s="19"/>
      <c r="H77" s="19"/>
      <c r="I77" s="19"/>
      <c r="J77" s="19"/>
      <c r="K77" s="97"/>
      <c r="L77" s="97"/>
      <c r="M77" s="97"/>
      <c r="N77" s="97"/>
      <c r="O77" s="97"/>
      <c r="P77" s="98"/>
      <c r="Q77" s="98"/>
      <c r="R77" s="98"/>
      <c r="S77" s="99"/>
      <c r="T77" s="99"/>
      <c r="U77" s="18"/>
      <c r="V77" s="18"/>
      <c r="W77" s="19"/>
      <c r="X77" s="19"/>
      <c r="Y77" s="19"/>
      <c r="Z77" s="19"/>
      <c r="AA77" s="100"/>
      <c r="AB77" s="100"/>
      <c r="AC77" s="100"/>
      <c r="AD77" s="100"/>
    </row>
    <row r="78" spans="1:30" s="2" customFormat="1" ht="15.75" x14ac:dyDescent="0.2">
      <c r="A78" s="17"/>
      <c r="B78" s="17"/>
      <c r="C78" s="96"/>
      <c r="D78" s="96"/>
      <c r="E78" s="96"/>
      <c r="F78" s="96"/>
      <c r="G78" s="19"/>
      <c r="H78" s="19"/>
      <c r="I78" s="19"/>
      <c r="J78" s="19"/>
      <c r="K78" s="97"/>
      <c r="L78" s="97"/>
      <c r="M78" s="97"/>
      <c r="N78" s="97"/>
      <c r="O78" s="97"/>
      <c r="P78" s="98"/>
      <c r="Q78" s="98"/>
      <c r="R78" s="98"/>
      <c r="S78" s="99"/>
      <c r="T78" s="99"/>
      <c r="U78" s="18"/>
      <c r="V78" s="18"/>
      <c r="W78" s="19"/>
      <c r="X78" s="19"/>
      <c r="Y78" s="19"/>
      <c r="Z78" s="19"/>
      <c r="AA78" s="100"/>
      <c r="AB78" s="100"/>
      <c r="AC78" s="100"/>
      <c r="AD78" s="100"/>
    </row>
    <row r="79" spans="1:30" s="2" customFormat="1" ht="15.75" x14ac:dyDescent="0.2">
      <c r="A79" s="17"/>
      <c r="B79" s="17"/>
      <c r="C79" s="96"/>
      <c r="D79" s="96"/>
      <c r="E79" s="96"/>
      <c r="F79" s="96"/>
      <c r="G79" s="19"/>
      <c r="H79" s="19"/>
      <c r="I79" s="19"/>
      <c r="J79" s="19"/>
      <c r="K79" s="97"/>
      <c r="L79" s="97"/>
      <c r="M79" s="97"/>
      <c r="N79" s="97"/>
      <c r="O79" s="97"/>
      <c r="P79" s="98"/>
      <c r="Q79" s="98"/>
      <c r="R79" s="98"/>
      <c r="S79" s="99"/>
      <c r="T79" s="99"/>
      <c r="U79" s="18"/>
      <c r="V79" s="18"/>
      <c r="W79" s="19"/>
      <c r="X79" s="19"/>
      <c r="Y79" s="19"/>
      <c r="Z79" s="19"/>
      <c r="AA79" s="100"/>
      <c r="AB79" s="100"/>
      <c r="AC79" s="100"/>
      <c r="AD79" s="100"/>
    </row>
    <row r="80" spans="1:30" s="2" customFormat="1" ht="15.75" x14ac:dyDescent="0.2">
      <c r="A80" s="17"/>
      <c r="B80" s="17"/>
      <c r="C80" s="96"/>
      <c r="D80" s="96"/>
      <c r="E80" s="96"/>
      <c r="F80" s="96"/>
      <c r="G80" s="19"/>
      <c r="H80" s="19"/>
      <c r="I80" s="19"/>
      <c r="J80" s="19"/>
      <c r="K80" s="97"/>
      <c r="L80" s="97"/>
      <c r="M80" s="97"/>
      <c r="N80" s="97"/>
      <c r="O80" s="97"/>
      <c r="P80" s="98"/>
      <c r="Q80" s="98"/>
      <c r="R80" s="98"/>
      <c r="S80" s="99"/>
      <c r="T80" s="99"/>
      <c r="U80" s="18"/>
      <c r="V80" s="18"/>
      <c r="W80" s="19"/>
      <c r="X80" s="19"/>
      <c r="Y80" s="19"/>
      <c r="Z80" s="19"/>
      <c r="AA80" s="100"/>
      <c r="AB80" s="100"/>
      <c r="AC80" s="100"/>
      <c r="AD80" s="100"/>
    </row>
    <row r="81" spans="1:30" s="2" customFormat="1" ht="15.75" x14ac:dyDescent="0.2">
      <c r="A81" s="17"/>
      <c r="B81" s="17"/>
      <c r="C81" s="96"/>
      <c r="D81" s="96"/>
      <c r="E81" s="96"/>
      <c r="F81" s="96"/>
      <c r="G81" s="19"/>
      <c r="H81" s="19"/>
      <c r="I81" s="19"/>
      <c r="J81" s="19"/>
      <c r="K81" s="97"/>
      <c r="L81" s="97"/>
      <c r="M81" s="97"/>
      <c r="N81" s="97"/>
      <c r="O81" s="97"/>
      <c r="P81" s="98"/>
      <c r="Q81" s="98"/>
      <c r="R81" s="98"/>
      <c r="S81" s="99"/>
      <c r="T81" s="99"/>
      <c r="U81" s="18"/>
      <c r="V81" s="18"/>
      <c r="W81" s="19"/>
      <c r="X81" s="19"/>
      <c r="Y81" s="19"/>
      <c r="Z81" s="19"/>
      <c r="AA81" s="100"/>
      <c r="AB81" s="100"/>
      <c r="AC81" s="100"/>
      <c r="AD81" s="100"/>
    </row>
    <row r="82" spans="1:30" s="2" customFormat="1" ht="15.75" x14ac:dyDescent="0.2">
      <c r="A82" s="17"/>
      <c r="B82" s="17"/>
      <c r="C82" s="96"/>
      <c r="D82" s="96"/>
      <c r="E82" s="96"/>
      <c r="F82" s="96"/>
      <c r="G82" s="19"/>
      <c r="H82" s="19"/>
      <c r="I82" s="19"/>
      <c r="J82" s="19"/>
      <c r="K82" s="97"/>
      <c r="L82" s="97"/>
      <c r="M82" s="97"/>
      <c r="N82" s="97"/>
      <c r="O82" s="97"/>
      <c r="P82" s="98"/>
      <c r="Q82" s="98"/>
      <c r="R82" s="98"/>
      <c r="S82" s="99"/>
      <c r="T82" s="99"/>
      <c r="U82" s="18"/>
      <c r="V82" s="18"/>
      <c r="W82" s="19"/>
      <c r="X82" s="19"/>
      <c r="Y82" s="19"/>
      <c r="Z82" s="19"/>
      <c r="AA82" s="100"/>
      <c r="AB82" s="100"/>
      <c r="AC82" s="100"/>
      <c r="AD82" s="100"/>
    </row>
    <row r="83" spans="1:30" s="2" customFormat="1" ht="15.75" x14ac:dyDescent="0.2">
      <c r="A83" s="17"/>
      <c r="B83" s="17"/>
      <c r="C83" s="96"/>
      <c r="D83" s="96"/>
      <c r="E83" s="96"/>
      <c r="F83" s="96"/>
      <c r="G83" s="19"/>
      <c r="H83" s="19"/>
      <c r="I83" s="19"/>
      <c r="J83" s="19"/>
      <c r="K83" s="97"/>
      <c r="L83" s="97"/>
      <c r="M83" s="97"/>
      <c r="N83" s="97"/>
      <c r="O83" s="97"/>
      <c r="P83" s="98"/>
      <c r="Q83" s="98"/>
      <c r="R83" s="98"/>
      <c r="S83" s="99"/>
      <c r="T83" s="99"/>
      <c r="U83" s="18"/>
      <c r="V83" s="18"/>
      <c r="W83" s="19"/>
      <c r="X83" s="19"/>
      <c r="Y83" s="19"/>
      <c r="Z83" s="19"/>
      <c r="AA83" s="100"/>
      <c r="AB83" s="100"/>
      <c r="AC83" s="100"/>
      <c r="AD83" s="100"/>
    </row>
    <row r="84" spans="1:30" s="2" customFormat="1" ht="15.75" x14ac:dyDescent="0.2">
      <c r="A84" s="17"/>
      <c r="B84" s="17"/>
      <c r="C84" s="96"/>
      <c r="D84" s="96"/>
      <c r="E84" s="96"/>
      <c r="F84" s="96"/>
      <c r="G84" s="19"/>
      <c r="H84" s="19"/>
      <c r="I84" s="19"/>
      <c r="J84" s="19"/>
      <c r="K84" s="97"/>
      <c r="L84" s="97"/>
      <c r="M84" s="97"/>
      <c r="N84" s="97"/>
      <c r="O84" s="97"/>
      <c r="P84" s="98"/>
      <c r="Q84" s="98"/>
      <c r="R84" s="98"/>
      <c r="S84" s="99"/>
      <c r="T84" s="99"/>
      <c r="U84" s="18"/>
      <c r="V84" s="18"/>
      <c r="W84" s="19"/>
      <c r="X84" s="19"/>
      <c r="Y84" s="19"/>
      <c r="Z84" s="19"/>
      <c r="AA84" s="100"/>
      <c r="AB84" s="100"/>
      <c r="AC84" s="100"/>
      <c r="AD84" s="100"/>
    </row>
    <row r="85" spans="1:30" s="2" customFormat="1" ht="15.75" x14ac:dyDescent="0.2">
      <c r="A85" s="17"/>
      <c r="B85" s="17"/>
      <c r="C85" s="96"/>
      <c r="D85" s="96"/>
      <c r="E85" s="96"/>
      <c r="F85" s="96"/>
      <c r="G85" s="19"/>
      <c r="H85" s="19"/>
      <c r="I85" s="19"/>
      <c r="J85" s="19"/>
      <c r="K85" s="97"/>
      <c r="L85" s="97"/>
      <c r="M85" s="97"/>
      <c r="N85" s="97"/>
      <c r="O85" s="97"/>
      <c r="P85" s="98"/>
      <c r="Q85" s="98"/>
      <c r="R85" s="98"/>
      <c r="S85" s="99"/>
      <c r="T85" s="99"/>
      <c r="U85" s="18"/>
      <c r="V85" s="18"/>
      <c r="W85" s="19"/>
      <c r="X85" s="19"/>
      <c r="Y85" s="19"/>
      <c r="Z85" s="19"/>
      <c r="AA85" s="100"/>
      <c r="AB85" s="100"/>
      <c r="AC85" s="100"/>
      <c r="AD85" s="100"/>
    </row>
    <row r="86" spans="1:30" s="2" customFormat="1" ht="15.75" x14ac:dyDescent="0.2">
      <c r="A86" s="17"/>
      <c r="B86" s="17"/>
      <c r="C86" s="96"/>
      <c r="D86" s="96"/>
      <c r="E86" s="96"/>
      <c r="F86" s="96"/>
      <c r="G86" s="19"/>
      <c r="H86" s="19"/>
      <c r="I86" s="19"/>
      <c r="J86" s="19"/>
      <c r="K86" s="97"/>
      <c r="L86" s="97"/>
      <c r="M86" s="97"/>
      <c r="N86" s="97"/>
      <c r="O86" s="97"/>
      <c r="P86" s="98"/>
      <c r="Q86" s="98"/>
      <c r="R86" s="98"/>
      <c r="S86" s="99"/>
      <c r="T86" s="99"/>
      <c r="U86" s="18"/>
      <c r="V86" s="18"/>
      <c r="W86" s="19"/>
      <c r="X86" s="19"/>
      <c r="Y86" s="19"/>
      <c r="Z86" s="19"/>
      <c r="AA86" s="100"/>
      <c r="AB86" s="100"/>
      <c r="AC86" s="100"/>
      <c r="AD86" s="100"/>
    </row>
    <row r="87" spans="1:30" s="2" customFormat="1" ht="15.75" x14ac:dyDescent="0.2">
      <c r="A87" s="17"/>
      <c r="B87" s="17"/>
      <c r="C87" s="96"/>
      <c r="D87" s="96"/>
      <c r="E87" s="96"/>
      <c r="F87" s="96"/>
      <c r="G87" s="19"/>
      <c r="H87" s="19"/>
      <c r="I87" s="19"/>
      <c r="J87" s="19"/>
      <c r="K87" s="97"/>
      <c r="L87" s="97"/>
      <c r="M87" s="97"/>
      <c r="N87" s="97"/>
      <c r="O87" s="97"/>
      <c r="P87" s="98"/>
      <c r="Q87" s="98"/>
      <c r="R87" s="98"/>
      <c r="S87" s="99"/>
      <c r="T87" s="99"/>
      <c r="U87" s="18"/>
      <c r="V87" s="18"/>
      <c r="W87" s="19"/>
      <c r="X87" s="19"/>
      <c r="Y87" s="19"/>
      <c r="Z87" s="19"/>
      <c r="AA87" s="100"/>
      <c r="AB87" s="100"/>
      <c r="AC87" s="100"/>
      <c r="AD87" s="100"/>
    </row>
    <row r="88" spans="1:30" s="2" customFormat="1" ht="15.75" x14ac:dyDescent="0.2">
      <c r="A88" s="17"/>
      <c r="B88" s="17"/>
      <c r="C88" s="96"/>
      <c r="D88" s="96"/>
      <c r="E88" s="96"/>
      <c r="F88" s="96"/>
      <c r="G88" s="19"/>
      <c r="H88" s="19"/>
      <c r="I88" s="19"/>
      <c r="J88" s="19"/>
      <c r="K88" s="97"/>
      <c r="L88" s="97"/>
      <c r="M88" s="97"/>
      <c r="N88" s="97"/>
      <c r="O88" s="97"/>
      <c r="P88" s="98"/>
      <c r="Q88" s="98"/>
      <c r="R88" s="98"/>
      <c r="S88" s="99"/>
      <c r="T88" s="99"/>
      <c r="U88" s="18"/>
      <c r="V88" s="18"/>
      <c r="W88" s="19"/>
      <c r="X88" s="19"/>
      <c r="Y88" s="19"/>
      <c r="Z88" s="19"/>
      <c r="AA88" s="100"/>
      <c r="AB88" s="100"/>
      <c r="AC88" s="100"/>
      <c r="AD88" s="100"/>
    </row>
    <row r="89" spans="1:30" s="2" customFormat="1" ht="15.75" x14ac:dyDescent="0.2">
      <c r="A89" s="17"/>
      <c r="B89" s="17"/>
      <c r="C89" s="96"/>
      <c r="D89" s="96"/>
      <c r="E89" s="96"/>
      <c r="F89" s="96"/>
      <c r="G89" s="19"/>
      <c r="H89" s="19"/>
      <c r="I89" s="19"/>
      <c r="J89" s="19"/>
      <c r="K89" s="97"/>
      <c r="L89" s="97"/>
      <c r="M89" s="97"/>
      <c r="N89" s="97"/>
      <c r="O89" s="97"/>
      <c r="P89" s="98"/>
      <c r="Q89" s="98"/>
      <c r="R89" s="98"/>
      <c r="S89" s="99"/>
      <c r="T89" s="99"/>
      <c r="U89" s="18"/>
      <c r="V89" s="18"/>
      <c r="W89" s="19"/>
      <c r="X89" s="19"/>
      <c r="Y89" s="19"/>
      <c r="Z89" s="19"/>
      <c r="AA89" s="100"/>
      <c r="AB89" s="100"/>
      <c r="AC89" s="100"/>
      <c r="AD89" s="100"/>
    </row>
    <row r="90" spans="1:30" s="2" customFormat="1" ht="15.75" x14ac:dyDescent="0.2">
      <c r="A90" s="17"/>
      <c r="B90" s="17"/>
      <c r="C90" s="96"/>
      <c r="D90" s="96"/>
      <c r="E90" s="96"/>
      <c r="F90" s="96"/>
      <c r="G90" s="19"/>
      <c r="H90" s="19"/>
      <c r="I90" s="19"/>
      <c r="J90" s="19"/>
      <c r="K90" s="97"/>
      <c r="L90" s="97"/>
      <c r="M90" s="97"/>
      <c r="N90" s="97"/>
      <c r="O90" s="97"/>
      <c r="P90" s="98"/>
      <c r="Q90" s="98"/>
      <c r="R90" s="98"/>
      <c r="S90" s="99"/>
      <c r="T90" s="99"/>
      <c r="U90" s="18"/>
      <c r="V90" s="18"/>
      <c r="W90" s="19"/>
      <c r="X90" s="19"/>
      <c r="Y90" s="19"/>
      <c r="Z90" s="19"/>
      <c r="AA90" s="100"/>
      <c r="AB90" s="100"/>
      <c r="AC90" s="100"/>
      <c r="AD90" s="100"/>
    </row>
    <row r="91" spans="1:30" s="2" customFormat="1" ht="15.75" x14ac:dyDescent="0.2">
      <c r="A91" s="17"/>
      <c r="B91" s="17"/>
      <c r="C91" s="96"/>
      <c r="D91" s="96"/>
      <c r="E91" s="96"/>
      <c r="F91" s="96"/>
      <c r="G91" s="19"/>
      <c r="H91" s="19"/>
      <c r="I91" s="19"/>
      <c r="J91" s="19"/>
      <c r="K91" s="97"/>
      <c r="L91" s="97"/>
      <c r="M91" s="97"/>
      <c r="N91" s="97"/>
      <c r="O91" s="97"/>
      <c r="P91" s="98"/>
      <c r="Q91" s="98"/>
      <c r="R91" s="98"/>
      <c r="S91" s="99"/>
      <c r="T91" s="99"/>
      <c r="U91" s="18"/>
      <c r="V91" s="18"/>
      <c r="W91" s="19"/>
      <c r="X91" s="19"/>
      <c r="Y91" s="19"/>
      <c r="Z91" s="19"/>
      <c r="AA91" s="100"/>
      <c r="AB91" s="100"/>
      <c r="AC91" s="100"/>
      <c r="AD91" s="100"/>
    </row>
    <row r="92" spans="1:30" s="2" customFormat="1" ht="15.75" x14ac:dyDescent="0.2">
      <c r="A92" s="17"/>
      <c r="B92" s="17"/>
      <c r="C92" s="96"/>
      <c r="D92" s="96"/>
      <c r="E92" s="96"/>
      <c r="F92" s="96"/>
      <c r="G92" s="19"/>
      <c r="H92" s="19"/>
      <c r="I92" s="19"/>
      <c r="J92" s="19"/>
      <c r="K92" s="97"/>
      <c r="L92" s="97"/>
      <c r="M92" s="97"/>
      <c r="N92" s="97"/>
      <c r="O92" s="97"/>
      <c r="P92" s="98"/>
      <c r="Q92" s="98"/>
      <c r="R92" s="98"/>
      <c r="S92" s="99"/>
      <c r="T92" s="99"/>
      <c r="U92" s="18"/>
      <c r="V92" s="18"/>
      <c r="W92" s="19"/>
      <c r="X92" s="19"/>
      <c r="Y92" s="19"/>
      <c r="Z92" s="19"/>
      <c r="AA92" s="100"/>
      <c r="AB92" s="100"/>
      <c r="AC92" s="100"/>
      <c r="AD92" s="100"/>
    </row>
    <row r="93" spans="1:30" s="2" customFormat="1" ht="15.75" x14ac:dyDescent="0.2">
      <c r="A93" s="17"/>
      <c r="B93" s="17"/>
      <c r="C93" s="96"/>
      <c r="D93" s="96"/>
      <c r="E93" s="96"/>
      <c r="F93" s="96"/>
      <c r="G93" s="19"/>
      <c r="H93" s="19"/>
      <c r="I93" s="19"/>
      <c r="J93" s="19"/>
      <c r="K93" s="97"/>
      <c r="L93" s="97"/>
      <c r="M93" s="97"/>
      <c r="N93" s="97"/>
      <c r="O93" s="97"/>
      <c r="P93" s="98"/>
      <c r="Q93" s="98"/>
      <c r="R93" s="98"/>
      <c r="S93" s="99"/>
      <c r="T93" s="99"/>
      <c r="U93" s="18"/>
      <c r="V93" s="18"/>
      <c r="W93" s="19"/>
      <c r="X93" s="19"/>
      <c r="Y93" s="19"/>
      <c r="Z93" s="19"/>
      <c r="AA93" s="100"/>
      <c r="AB93" s="100"/>
      <c r="AC93" s="100"/>
      <c r="AD93" s="100"/>
    </row>
    <row r="94" spans="1:30" s="2" customFormat="1" ht="15.75" x14ac:dyDescent="0.2">
      <c r="A94" s="17"/>
      <c r="B94" s="17"/>
      <c r="C94" s="96"/>
      <c r="D94" s="96"/>
      <c r="E94" s="96"/>
      <c r="F94" s="96"/>
      <c r="G94" s="19"/>
      <c r="H94" s="19"/>
      <c r="I94" s="19"/>
      <c r="J94" s="19"/>
      <c r="K94" s="97"/>
      <c r="L94" s="97"/>
      <c r="M94" s="97"/>
      <c r="N94" s="97"/>
      <c r="O94" s="97"/>
      <c r="P94" s="98"/>
      <c r="Q94" s="98"/>
      <c r="R94" s="98"/>
      <c r="S94" s="99"/>
      <c r="T94" s="99"/>
      <c r="U94" s="18"/>
      <c r="V94" s="18"/>
      <c r="W94" s="19"/>
      <c r="X94" s="19"/>
      <c r="Y94" s="19"/>
      <c r="Z94" s="19"/>
      <c r="AA94" s="100"/>
      <c r="AB94" s="100"/>
      <c r="AC94" s="100"/>
      <c r="AD94" s="100"/>
    </row>
    <row r="95" spans="1:30" s="2" customFormat="1" x14ac:dyDescent="0.2"/>
    <row r="101" spans="1:20" x14ac:dyDescent="0.2">
      <c r="A101" s="105"/>
      <c r="B101" s="2"/>
      <c r="C101" s="2"/>
      <c r="D101" s="2"/>
      <c r="E101" s="2"/>
      <c r="F101" s="2"/>
      <c r="G101" s="2"/>
      <c r="H101" s="2"/>
      <c r="I101" s="2"/>
      <c r="J101" s="2"/>
      <c r="K101" s="2"/>
      <c r="L101" s="2"/>
      <c r="M101" s="105"/>
      <c r="N101" s="2"/>
      <c r="O101" s="2"/>
      <c r="P101" s="2"/>
      <c r="Q101" s="2"/>
      <c r="R101" s="2"/>
      <c r="S101" s="2"/>
      <c r="T101" s="2"/>
    </row>
    <row r="102" spans="1:20" x14ac:dyDescent="0.2">
      <c r="A102" s="106"/>
      <c r="B102" s="107"/>
      <c r="C102" s="107"/>
      <c r="D102" s="107"/>
      <c r="E102" s="107"/>
      <c r="F102" s="107"/>
      <c r="G102" s="107"/>
      <c r="H102" s="107"/>
      <c r="I102" s="107"/>
      <c r="J102" s="2"/>
      <c r="K102" s="2"/>
      <c r="L102" s="2"/>
      <c r="M102" s="106"/>
      <c r="N102" s="2"/>
      <c r="O102" s="2"/>
      <c r="P102" s="2"/>
      <c r="Q102" s="2"/>
      <c r="R102" s="2"/>
      <c r="S102" s="2"/>
      <c r="T102" s="2"/>
    </row>
    <row r="103" spans="1:20" x14ac:dyDescent="0.2">
      <c r="A103" s="106"/>
      <c r="B103" s="2"/>
      <c r="C103" s="2"/>
      <c r="D103" s="2"/>
      <c r="E103" s="2"/>
      <c r="F103" s="2"/>
      <c r="G103" s="2"/>
      <c r="H103" s="2"/>
      <c r="I103" s="2"/>
      <c r="J103" s="2"/>
      <c r="K103" s="2"/>
      <c r="L103" s="2"/>
      <c r="M103" s="106"/>
      <c r="N103" s="2"/>
      <c r="O103" s="2"/>
      <c r="P103" s="2"/>
      <c r="Q103" s="2"/>
      <c r="R103" s="2"/>
      <c r="S103" s="2"/>
      <c r="T103" s="2"/>
    </row>
    <row r="104" spans="1:20" x14ac:dyDescent="0.2">
      <c r="A104" s="106"/>
      <c r="B104" s="2"/>
      <c r="C104" s="2"/>
      <c r="D104" s="2"/>
      <c r="E104" s="2"/>
      <c r="F104" s="2"/>
      <c r="G104" s="2"/>
      <c r="H104" s="2"/>
      <c r="I104" s="2"/>
      <c r="J104" s="2"/>
      <c r="K104" s="2"/>
      <c r="L104" s="2"/>
      <c r="M104" s="106"/>
      <c r="N104" s="2"/>
      <c r="O104" s="2"/>
      <c r="P104" s="2"/>
      <c r="Q104" s="2"/>
      <c r="R104" s="2"/>
      <c r="S104" s="2"/>
      <c r="T104" s="2"/>
    </row>
    <row r="105" spans="1:20" x14ac:dyDescent="0.2">
      <c r="A105" s="106"/>
      <c r="B105" s="2"/>
      <c r="C105" s="2"/>
      <c r="D105" s="2"/>
      <c r="E105" s="2"/>
      <c r="F105" s="2"/>
      <c r="G105" s="2"/>
      <c r="H105" s="2"/>
      <c r="I105" s="2"/>
      <c r="J105" s="2"/>
      <c r="K105" s="2"/>
      <c r="L105" s="2"/>
      <c r="M105" s="106"/>
      <c r="N105" s="2"/>
      <c r="O105" s="2"/>
      <c r="P105" s="2"/>
      <c r="Q105" s="2"/>
      <c r="R105" s="2"/>
      <c r="S105" s="2"/>
      <c r="T105" s="2"/>
    </row>
    <row r="106" spans="1:20" x14ac:dyDescent="0.2">
      <c r="A106" s="106"/>
      <c r="B106" s="2"/>
      <c r="C106" s="2"/>
      <c r="D106" s="2"/>
      <c r="E106" s="2"/>
      <c r="F106" s="2"/>
      <c r="G106" s="2"/>
      <c r="H106" s="2"/>
      <c r="I106" s="2"/>
      <c r="J106" s="2"/>
      <c r="K106" s="2"/>
      <c r="L106" s="2"/>
      <c r="M106" s="106"/>
      <c r="N106" s="2"/>
      <c r="O106" s="2"/>
      <c r="P106" s="2"/>
      <c r="Q106" s="2"/>
      <c r="R106" s="2"/>
      <c r="S106" s="2"/>
      <c r="T106" s="2"/>
    </row>
    <row r="107" spans="1:20" x14ac:dyDescent="0.2">
      <c r="A107" s="106"/>
      <c r="B107" s="2"/>
      <c r="C107" s="2"/>
      <c r="D107" s="2"/>
      <c r="E107" s="2"/>
      <c r="F107" s="2"/>
      <c r="G107" s="2"/>
      <c r="H107" s="2"/>
      <c r="I107" s="2"/>
      <c r="J107" s="2"/>
      <c r="K107" s="2"/>
      <c r="L107" s="2"/>
      <c r="M107" s="106"/>
      <c r="N107" s="2"/>
      <c r="O107" s="2"/>
      <c r="P107" s="2"/>
      <c r="Q107" s="2"/>
      <c r="R107" s="2"/>
      <c r="S107" s="2"/>
      <c r="T107" s="2"/>
    </row>
    <row r="108" spans="1:20" x14ac:dyDescent="0.2">
      <c r="A108" s="106"/>
      <c r="B108" s="2"/>
      <c r="C108" s="2"/>
      <c r="D108" s="2"/>
      <c r="E108" s="2"/>
      <c r="F108" s="2"/>
      <c r="G108" s="2"/>
      <c r="H108" s="2"/>
      <c r="I108" s="2"/>
      <c r="J108" s="2"/>
      <c r="K108" s="2"/>
      <c r="L108" s="2"/>
      <c r="M108" s="106"/>
      <c r="N108" s="2"/>
      <c r="O108" s="2"/>
      <c r="P108" s="2"/>
      <c r="Q108" s="2"/>
      <c r="R108" s="2"/>
      <c r="S108" s="2"/>
      <c r="T108" s="2"/>
    </row>
    <row r="109" spans="1:20" x14ac:dyDescent="0.2">
      <c r="A109" s="106"/>
      <c r="B109" s="2"/>
      <c r="C109" s="2"/>
      <c r="D109" s="2"/>
      <c r="E109" s="2"/>
      <c r="F109" s="2"/>
      <c r="G109" s="2"/>
      <c r="H109" s="2"/>
      <c r="I109" s="2"/>
      <c r="J109" s="2"/>
      <c r="K109" s="2"/>
      <c r="L109" s="2"/>
      <c r="M109" s="105"/>
      <c r="N109" s="2"/>
      <c r="O109" s="2"/>
      <c r="P109" s="2"/>
      <c r="Q109" s="2"/>
      <c r="R109" s="2"/>
      <c r="S109" s="2"/>
      <c r="T109" s="2"/>
    </row>
    <row r="110" spans="1:20" x14ac:dyDescent="0.2">
      <c r="A110" s="106"/>
      <c r="B110" s="2"/>
      <c r="C110" s="2"/>
      <c r="D110" s="2"/>
      <c r="E110" s="2"/>
      <c r="F110" s="2"/>
      <c r="G110" s="2"/>
      <c r="H110" s="2"/>
      <c r="I110" s="2"/>
      <c r="J110" s="2"/>
      <c r="K110" s="2"/>
      <c r="L110" s="2"/>
      <c r="M110" s="105"/>
      <c r="N110" s="2"/>
      <c r="O110" s="2"/>
      <c r="P110" s="2"/>
      <c r="Q110" s="2"/>
      <c r="R110" s="2"/>
      <c r="S110" s="2"/>
      <c r="T110" s="2"/>
    </row>
    <row r="111" spans="1:20" x14ac:dyDescent="0.2">
      <c r="A111" s="106"/>
      <c r="B111" s="2"/>
      <c r="C111" s="2"/>
      <c r="D111" s="2"/>
      <c r="E111" s="2"/>
      <c r="F111" s="2"/>
      <c r="G111" s="2"/>
      <c r="H111" s="2"/>
      <c r="I111" s="2"/>
      <c r="J111" s="2"/>
      <c r="K111" s="2"/>
      <c r="L111" s="2"/>
      <c r="M111" s="105"/>
      <c r="N111" s="2"/>
      <c r="O111" s="2"/>
      <c r="P111" s="2"/>
      <c r="Q111" s="2"/>
      <c r="R111" s="2"/>
      <c r="S111" s="2"/>
      <c r="T111" s="2"/>
    </row>
    <row r="112" spans="1:20" x14ac:dyDescent="0.2">
      <c r="A112" s="106"/>
      <c r="B112" s="2"/>
      <c r="C112" s="2"/>
      <c r="D112" s="2"/>
      <c r="E112" s="2"/>
      <c r="F112" s="2"/>
      <c r="G112" s="2"/>
      <c r="H112" s="2"/>
      <c r="I112" s="2"/>
      <c r="J112" s="2"/>
      <c r="K112" s="2"/>
      <c r="L112" s="2"/>
      <c r="M112" s="105"/>
      <c r="N112" s="2"/>
      <c r="O112" s="2"/>
      <c r="P112" s="2"/>
      <c r="Q112" s="2"/>
      <c r="R112" s="2"/>
      <c r="S112" s="2"/>
      <c r="T112" s="2"/>
    </row>
    <row r="113" spans="1:20" x14ac:dyDescent="0.2">
      <c r="A113" s="106"/>
      <c r="B113" s="2"/>
      <c r="C113" s="2"/>
      <c r="D113" s="2"/>
      <c r="E113" s="2"/>
      <c r="F113" s="2"/>
      <c r="G113" s="2"/>
      <c r="H113" s="2"/>
      <c r="I113" s="2"/>
      <c r="J113" s="2"/>
      <c r="K113" s="2"/>
      <c r="L113" s="2"/>
      <c r="M113" s="105"/>
      <c r="N113" s="2"/>
      <c r="O113" s="2"/>
      <c r="P113" s="2"/>
      <c r="Q113" s="2"/>
      <c r="R113" s="2"/>
      <c r="S113" s="2"/>
      <c r="T113" s="2"/>
    </row>
    <row r="114" spans="1:20" x14ac:dyDescent="0.2">
      <c r="A114" s="106"/>
      <c r="B114" s="2"/>
      <c r="C114" s="2"/>
      <c r="D114" s="2"/>
      <c r="E114" s="2"/>
      <c r="F114" s="2"/>
      <c r="G114" s="2"/>
      <c r="H114" s="2"/>
      <c r="I114" s="2"/>
      <c r="J114" s="2"/>
      <c r="K114" s="2"/>
      <c r="L114" s="2"/>
      <c r="M114" s="105"/>
      <c r="N114" s="2"/>
      <c r="O114" s="2"/>
      <c r="P114" s="2"/>
      <c r="Q114" s="2"/>
      <c r="R114" s="2"/>
      <c r="S114" s="2"/>
      <c r="T114" s="2"/>
    </row>
    <row r="115" spans="1:20" x14ac:dyDescent="0.2">
      <c r="A115" s="106"/>
      <c r="B115" s="2"/>
      <c r="C115" s="2"/>
      <c r="D115" s="2"/>
      <c r="E115" s="2"/>
      <c r="F115" s="2"/>
      <c r="G115" s="2"/>
      <c r="H115" s="2"/>
      <c r="I115" s="2"/>
      <c r="J115" s="2"/>
      <c r="K115" s="2"/>
      <c r="L115" s="2"/>
      <c r="M115" s="105"/>
      <c r="N115" s="2"/>
      <c r="O115" s="2"/>
      <c r="P115" s="2"/>
      <c r="Q115" s="2"/>
      <c r="R115" s="2"/>
      <c r="S115" s="2"/>
      <c r="T115" s="2"/>
    </row>
    <row r="116" spans="1:20" x14ac:dyDescent="0.2">
      <c r="A116" s="106"/>
      <c r="B116" s="2"/>
      <c r="C116" s="2"/>
      <c r="D116" s="2"/>
      <c r="E116" s="2"/>
      <c r="F116" s="2"/>
      <c r="G116" s="2"/>
      <c r="H116" s="2"/>
      <c r="I116" s="2"/>
      <c r="J116" s="2"/>
      <c r="K116" s="2"/>
      <c r="L116" s="2"/>
      <c r="M116" s="105"/>
      <c r="N116" s="2"/>
      <c r="O116" s="2"/>
      <c r="P116" s="2"/>
      <c r="Q116" s="2"/>
      <c r="R116" s="2"/>
      <c r="S116" s="2"/>
      <c r="T116" s="2"/>
    </row>
    <row r="117" spans="1:20" x14ac:dyDescent="0.2">
      <c r="A117" s="106"/>
      <c r="B117" s="2"/>
      <c r="C117" s="2"/>
      <c r="D117" s="2"/>
      <c r="E117" s="2"/>
      <c r="F117" s="2"/>
      <c r="G117" s="2"/>
      <c r="H117" s="2"/>
      <c r="I117" s="2"/>
      <c r="J117" s="2"/>
      <c r="K117" s="2"/>
      <c r="L117" s="2"/>
      <c r="M117" s="105"/>
      <c r="N117" s="2"/>
      <c r="O117" s="2"/>
      <c r="P117" s="2"/>
      <c r="Q117" s="2"/>
      <c r="R117" s="2"/>
      <c r="S117" s="2"/>
      <c r="T117" s="2"/>
    </row>
    <row r="118" spans="1:20" x14ac:dyDescent="0.2">
      <c r="A118" s="106"/>
      <c r="B118" s="2"/>
      <c r="C118" s="2"/>
      <c r="D118" s="2"/>
      <c r="E118" s="2"/>
      <c r="F118" s="2"/>
      <c r="G118" s="2"/>
      <c r="H118" s="2"/>
      <c r="I118" s="2"/>
      <c r="J118" s="2"/>
      <c r="K118" s="2"/>
      <c r="L118" s="2"/>
      <c r="M118" s="105"/>
      <c r="N118" s="2"/>
      <c r="O118" s="2"/>
      <c r="P118" s="2"/>
      <c r="Q118" s="2"/>
      <c r="R118" s="2"/>
      <c r="S118" s="2"/>
      <c r="T118" s="2"/>
    </row>
    <row r="119" spans="1:20" x14ac:dyDescent="0.2">
      <c r="A119" s="106"/>
      <c r="B119" s="2"/>
      <c r="C119" s="2"/>
      <c r="D119" s="2"/>
      <c r="E119" s="2"/>
      <c r="F119" s="2"/>
      <c r="G119" s="2"/>
      <c r="H119" s="2"/>
      <c r="I119" s="2"/>
      <c r="J119" s="2"/>
      <c r="K119" s="2"/>
      <c r="L119" s="2"/>
      <c r="M119" s="105"/>
      <c r="N119" s="2"/>
      <c r="O119" s="2"/>
      <c r="P119" s="2"/>
      <c r="Q119" s="2"/>
      <c r="R119" s="2"/>
      <c r="S119" s="2"/>
      <c r="T119" s="2"/>
    </row>
    <row r="120" spans="1:20" x14ac:dyDescent="0.2">
      <c r="A120" s="106"/>
      <c r="B120" s="2"/>
      <c r="C120" s="2"/>
      <c r="D120" s="2"/>
      <c r="E120" s="2"/>
      <c r="F120" s="2"/>
      <c r="G120" s="2"/>
      <c r="H120" s="2"/>
      <c r="I120" s="2"/>
      <c r="J120" s="2"/>
      <c r="K120" s="2"/>
      <c r="L120" s="2"/>
      <c r="M120" s="105"/>
      <c r="N120" s="2"/>
      <c r="O120" s="2"/>
      <c r="P120" s="2"/>
      <c r="Q120" s="2"/>
      <c r="R120" s="2"/>
      <c r="S120" s="2"/>
      <c r="T120" s="2"/>
    </row>
    <row r="121" spans="1:20" x14ac:dyDescent="0.2">
      <c r="A121" s="106"/>
      <c r="B121" s="2"/>
      <c r="C121" s="2"/>
      <c r="D121" s="2"/>
      <c r="E121" s="2"/>
      <c r="F121" s="2"/>
      <c r="G121" s="2"/>
      <c r="H121" s="2"/>
      <c r="I121" s="2"/>
      <c r="J121" s="2"/>
      <c r="K121" s="2"/>
      <c r="L121" s="2"/>
      <c r="M121" s="105"/>
      <c r="N121" s="2"/>
      <c r="O121" s="2"/>
      <c r="P121" s="2"/>
      <c r="Q121" s="2"/>
      <c r="R121" s="2"/>
      <c r="S121" s="2"/>
      <c r="T121" s="2"/>
    </row>
    <row r="122" spans="1:20" x14ac:dyDescent="0.2">
      <c r="A122" s="106"/>
      <c r="B122" s="2"/>
      <c r="C122" s="2"/>
      <c r="D122" s="2"/>
      <c r="E122" s="2"/>
      <c r="F122" s="2"/>
      <c r="G122" s="2"/>
      <c r="H122" s="2"/>
      <c r="I122" s="2"/>
      <c r="J122" s="2"/>
      <c r="K122" s="2"/>
      <c r="L122" s="2"/>
      <c r="M122" s="105"/>
      <c r="N122" s="2"/>
      <c r="O122" s="2"/>
      <c r="P122" s="2"/>
      <c r="Q122" s="2"/>
      <c r="R122" s="2"/>
      <c r="S122" s="2"/>
      <c r="T122" s="2"/>
    </row>
    <row r="123" spans="1:20" x14ac:dyDescent="0.2">
      <c r="A123" s="106"/>
      <c r="B123" s="2"/>
      <c r="C123" s="2"/>
      <c r="D123" s="2"/>
      <c r="E123" s="2"/>
      <c r="F123" s="2"/>
      <c r="G123" s="2"/>
      <c r="H123" s="2"/>
      <c r="I123" s="2"/>
      <c r="J123" s="2"/>
      <c r="K123" s="2"/>
      <c r="L123" s="2"/>
      <c r="M123" s="105"/>
      <c r="N123" s="2"/>
      <c r="O123" s="2"/>
      <c r="P123" s="2"/>
      <c r="Q123" s="2"/>
      <c r="R123" s="2"/>
      <c r="S123" s="2"/>
      <c r="T123" s="2"/>
    </row>
    <row r="124" spans="1:20" x14ac:dyDescent="0.2">
      <c r="A124" s="106"/>
      <c r="B124" s="2"/>
      <c r="C124" s="2"/>
      <c r="D124" s="2"/>
      <c r="E124" s="2"/>
      <c r="F124" s="2"/>
      <c r="G124" s="2"/>
      <c r="H124" s="2"/>
      <c r="I124" s="2"/>
      <c r="J124" s="2"/>
      <c r="K124" s="2"/>
      <c r="L124" s="2"/>
      <c r="M124" s="105"/>
      <c r="N124" s="2"/>
      <c r="O124" s="2"/>
      <c r="P124" s="2"/>
      <c r="Q124" s="2"/>
      <c r="R124" s="2"/>
      <c r="S124" s="2"/>
      <c r="T124" s="2"/>
    </row>
    <row r="125" spans="1:20" x14ac:dyDescent="0.2">
      <c r="A125" s="106"/>
      <c r="B125" s="2"/>
      <c r="C125" s="2"/>
      <c r="D125" s="2"/>
      <c r="E125" s="2"/>
      <c r="F125" s="2"/>
      <c r="G125" s="2"/>
      <c r="H125" s="2"/>
      <c r="I125" s="2"/>
      <c r="J125" s="2"/>
      <c r="K125" s="2"/>
      <c r="L125" s="2"/>
      <c r="M125" s="105"/>
      <c r="N125" s="2"/>
      <c r="O125" s="2"/>
      <c r="P125" s="2"/>
      <c r="Q125" s="2"/>
      <c r="R125" s="2"/>
      <c r="S125" s="2"/>
      <c r="T125" s="2"/>
    </row>
    <row r="126" spans="1:20" x14ac:dyDescent="0.2">
      <c r="A126" s="106"/>
      <c r="B126" s="2"/>
      <c r="C126" s="2"/>
      <c r="D126" s="2"/>
      <c r="E126" s="2"/>
      <c r="F126" s="2"/>
      <c r="G126" s="2"/>
      <c r="H126" s="2"/>
      <c r="I126" s="2"/>
      <c r="J126" s="2"/>
      <c r="K126" s="2"/>
      <c r="L126" s="2"/>
      <c r="M126" s="105"/>
      <c r="N126" s="2"/>
      <c r="O126" s="2"/>
      <c r="P126" s="2"/>
      <c r="Q126" s="2"/>
      <c r="R126" s="2"/>
      <c r="S126" s="2"/>
      <c r="T126" s="2"/>
    </row>
    <row r="127" spans="1:20" x14ac:dyDescent="0.2">
      <c r="A127" s="106"/>
      <c r="B127" s="2"/>
      <c r="C127" s="2"/>
      <c r="D127" s="2"/>
      <c r="E127" s="2"/>
      <c r="F127" s="2"/>
      <c r="G127" s="2"/>
      <c r="H127" s="2"/>
      <c r="I127" s="2"/>
      <c r="J127" s="2"/>
      <c r="K127" s="2"/>
      <c r="L127" s="2"/>
      <c r="M127" s="105"/>
      <c r="N127" s="2"/>
      <c r="O127" s="2"/>
      <c r="P127" s="2"/>
      <c r="Q127" s="2"/>
      <c r="R127" s="2"/>
      <c r="S127" s="2"/>
      <c r="T127" s="2"/>
    </row>
    <row r="128" spans="1:20" x14ac:dyDescent="0.2">
      <c r="A128" s="106"/>
      <c r="B128" s="2"/>
      <c r="C128" s="2"/>
      <c r="D128" s="2"/>
      <c r="E128" s="2"/>
      <c r="F128" s="2"/>
      <c r="G128" s="2"/>
      <c r="H128" s="2"/>
      <c r="I128" s="2"/>
      <c r="J128" s="2"/>
      <c r="K128" s="2"/>
      <c r="L128" s="2"/>
      <c r="M128" s="105"/>
      <c r="N128" s="2"/>
      <c r="O128" s="2"/>
      <c r="P128" s="2"/>
      <c r="Q128" s="2"/>
      <c r="R128" s="2"/>
      <c r="S128" s="2"/>
      <c r="T128" s="2"/>
    </row>
    <row r="129" spans="1:20" x14ac:dyDescent="0.2">
      <c r="A129" s="106"/>
      <c r="B129" s="2"/>
      <c r="C129" s="2"/>
      <c r="D129" s="2"/>
      <c r="E129" s="2"/>
      <c r="F129" s="2"/>
      <c r="G129" s="2"/>
      <c r="H129" s="2"/>
      <c r="I129" s="2"/>
      <c r="J129" s="2"/>
      <c r="K129" s="2"/>
      <c r="L129" s="2"/>
      <c r="M129" s="105"/>
      <c r="N129" s="2"/>
      <c r="O129" s="2"/>
      <c r="P129" s="2"/>
      <c r="Q129" s="2"/>
      <c r="R129" s="2"/>
      <c r="S129" s="2"/>
      <c r="T129" s="2"/>
    </row>
    <row r="130" spans="1:20" x14ac:dyDescent="0.2">
      <c r="A130" s="106"/>
      <c r="B130" s="2"/>
      <c r="C130" s="2"/>
      <c r="D130" s="2"/>
      <c r="E130" s="2"/>
      <c r="F130" s="2"/>
      <c r="G130" s="2"/>
      <c r="H130" s="2"/>
      <c r="I130" s="2"/>
      <c r="J130" s="2"/>
      <c r="K130" s="2"/>
      <c r="L130" s="2"/>
      <c r="M130" s="105"/>
      <c r="N130" s="2"/>
      <c r="O130" s="2"/>
      <c r="P130" s="2"/>
      <c r="Q130" s="2"/>
      <c r="R130" s="2"/>
      <c r="S130" s="2"/>
      <c r="T130" s="2"/>
    </row>
    <row r="131" spans="1:20" x14ac:dyDescent="0.2">
      <c r="A131" s="106"/>
      <c r="B131" s="2"/>
      <c r="C131" s="2"/>
      <c r="D131" s="2"/>
      <c r="E131" s="2"/>
      <c r="F131" s="2"/>
      <c r="G131" s="2"/>
      <c r="H131" s="2"/>
      <c r="I131" s="2"/>
      <c r="J131" s="2"/>
      <c r="K131" s="2"/>
      <c r="L131" s="2"/>
      <c r="M131" s="105"/>
      <c r="N131" s="2"/>
      <c r="O131" s="2"/>
      <c r="P131" s="2"/>
      <c r="Q131" s="2"/>
      <c r="R131" s="2"/>
      <c r="S131" s="2"/>
      <c r="T131" s="2"/>
    </row>
    <row r="132" spans="1:20" x14ac:dyDescent="0.2">
      <c r="A132" s="106"/>
      <c r="B132" s="2"/>
      <c r="C132" s="2"/>
      <c r="D132" s="2"/>
      <c r="E132" s="2"/>
      <c r="F132" s="2"/>
      <c r="G132" s="2"/>
      <c r="H132" s="2"/>
      <c r="I132" s="2"/>
      <c r="J132" s="2"/>
      <c r="K132" s="2"/>
      <c r="L132" s="2"/>
      <c r="M132" s="105"/>
      <c r="N132" s="2"/>
      <c r="O132" s="2"/>
      <c r="P132" s="2"/>
      <c r="Q132" s="2"/>
      <c r="R132" s="2"/>
      <c r="S132" s="2"/>
      <c r="T132" s="2"/>
    </row>
    <row r="133" spans="1:20" x14ac:dyDescent="0.2">
      <c r="A133" s="106"/>
      <c r="B133" s="2"/>
      <c r="C133" s="2"/>
      <c r="D133" s="2"/>
      <c r="E133" s="2"/>
      <c r="F133" s="2"/>
      <c r="G133" s="2"/>
      <c r="H133" s="2"/>
      <c r="I133" s="2"/>
      <c r="J133" s="2"/>
      <c r="K133" s="2"/>
      <c r="L133" s="2"/>
      <c r="M133" s="105"/>
      <c r="N133" s="2"/>
      <c r="O133" s="2"/>
      <c r="P133" s="2"/>
      <c r="Q133" s="2"/>
      <c r="R133" s="2"/>
      <c r="S133" s="2"/>
      <c r="T133" s="2"/>
    </row>
    <row r="134" spans="1:20" x14ac:dyDescent="0.2">
      <c r="A134" s="106"/>
      <c r="B134" s="2"/>
      <c r="C134" s="2"/>
      <c r="D134" s="2"/>
      <c r="E134" s="2"/>
      <c r="F134" s="2"/>
      <c r="G134" s="2"/>
      <c r="H134" s="2"/>
      <c r="I134" s="2"/>
      <c r="J134" s="2"/>
      <c r="K134" s="2"/>
      <c r="L134" s="2"/>
      <c r="M134" s="105"/>
      <c r="N134" s="2"/>
      <c r="O134" s="2"/>
      <c r="P134" s="2"/>
      <c r="Q134" s="2"/>
      <c r="R134" s="2"/>
      <c r="S134" s="2"/>
      <c r="T134" s="2"/>
    </row>
    <row r="135" spans="1:20" x14ac:dyDescent="0.2">
      <c r="A135" s="106"/>
      <c r="B135" s="2"/>
      <c r="C135" s="2"/>
      <c r="D135" s="2"/>
      <c r="E135" s="2"/>
      <c r="F135" s="2"/>
      <c r="G135" s="2"/>
      <c r="H135" s="2"/>
      <c r="I135" s="2"/>
      <c r="J135" s="2"/>
      <c r="K135" s="2"/>
      <c r="L135" s="2"/>
      <c r="M135" s="105"/>
      <c r="N135" s="2"/>
      <c r="O135" s="2"/>
      <c r="P135" s="2"/>
      <c r="Q135" s="2"/>
      <c r="R135" s="2"/>
      <c r="S135" s="2"/>
      <c r="T135" s="2"/>
    </row>
    <row r="136" spans="1:20" x14ac:dyDescent="0.2">
      <c r="A136" s="106"/>
      <c r="B136" s="2"/>
      <c r="C136" s="2"/>
      <c r="D136" s="2"/>
      <c r="E136" s="2"/>
      <c r="F136" s="2"/>
      <c r="G136" s="2"/>
      <c r="H136" s="2"/>
      <c r="I136" s="2"/>
      <c r="J136" s="2"/>
      <c r="K136" s="2"/>
      <c r="L136" s="2"/>
      <c r="M136" s="105"/>
      <c r="N136" s="2"/>
      <c r="O136" s="2"/>
      <c r="P136" s="2"/>
      <c r="Q136" s="2"/>
      <c r="R136" s="2"/>
      <c r="S136" s="2"/>
      <c r="T136" s="2"/>
    </row>
    <row r="137" spans="1:20" x14ac:dyDescent="0.2">
      <c r="A137" s="106"/>
      <c r="B137" s="2"/>
      <c r="C137" s="2"/>
      <c r="D137" s="2"/>
      <c r="E137" s="2"/>
      <c r="F137" s="2"/>
      <c r="G137" s="2"/>
      <c r="H137" s="2"/>
      <c r="I137" s="2"/>
      <c r="J137" s="2"/>
      <c r="K137" s="2"/>
      <c r="L137" s="2"/>
      <c r="M137" s="105"/>
      <c r="N137" s="2"/>
      <c r="O137" s="2"/>
      <c r="P137" s="2"/>
      <c r="Q137" s="2"/>
      <c r="R137" s="2"/>
      <c r="S137" s="2"/>
      <c r="T137" s="2"/>
    </row>
    <row r="138" spans="1:20" x14ac:dyDescent="0.2">
      <c r="A138" s="106"/>
      <c r="B138" s="2"/>
      <c r="C138" s="2"/>
      <c r="D138" s="2"/>
      <c r="E138" s="2"/>
      <c r="F138" s="2"/>
      <c r="G138" s="2"/>
      <c r="H138" s="2"/>
      <c r="I138" s="2"/>
      <c r="J138" s="2"/>
      <c r="K138" s="2"/>
      <c r="L138" s="2"/>
      <c r="M138" s="105"/>
      <c r="N138" s="2"/>
      <c r="O138" s="2"/>
      <c r="P138" s="2"/>
      <c r="Q138" s="2"/>
      <c r="R138" s="2"/>
      <c r="S138" s="2"/>
      <c r="T138" s="2"/>
    </row>
    <row r="139" spans="1:20" x14ac:dyDescent="0.2">
      <c r="A139" s="106"/>
      <c r="B139" s="2"/>
      <c r="C139" s="2"/>
      <c r="D139" s="2"/>
      <c r="E139" s="2"/>
      <c r="F139" s="2"/>
      <c r="G139" s="2"/>
      <c r="H139" s="2"/>
      <c r="I139" s="2"/>
      <c r="J139" s="2"/>
      <c r="K139" s="2"/>
      <c r="L139" s="2"/>
      <c r="M139" s="105"/>
      <c r="N139" s="2"/>
      <c r="O139" s="2"/>
      <c r="P139" s="2"/>
      <c r="Q139" s="2"/>
      <c r="R139" s="2"/>
      <c r="S139" s="2"/>
      <c r="T139" s="2"/>
    </row>
    <row r="140" spans="1:20" x14ac:dyDescent="0.2">
      <c r="A140" s="106"/>
      <c r="B140" s="2"/>
      <c r="C140" s="2"/>
      <c r="D140" s="2"/>
      <c r="E140" s="2"/>
      <c r="F140" s="2"/>
      <c r="G140" s="2"/>
      <c r="H140" s="2"/>
      <c r="I140" s="2"/>
      <c r="J140" s="2"/>
      <c r="K140" s="2"/>
      <c r="L140" s="2"/>
      <c r="M140" s="105"/>
      <c r="N140" s="2"/>
      <c r="O140" s="2"/>
      <c r="P140" s="2"/>
      <c r="Q140" s="2"/>
      <c r="R140" s="2"/>
      <c r="S140" s="2"/>
      <c r="T140" s="2"/>
    </row>
    <row r="141" spans="1:20" x14ac:dyDescent="0.2">
      <c r="A141" s="106"/>
      <c r="B141" s="2"/>
      <c r="C141" s="2"/>
      <c r="D141" s="2"/>
      <c r="E141" s="2"/>
      <c r="F141" s="2"/>
      <c r="G141" s="2"/>
      <c r="H141" s="2"/>
      <c r="I141" s="2"/>
      <c r="J141" s="2"/>
      <c r="K141" s="2"/>
      <c r="L141" s="2"/>
      <c r="M141" s="105"/>
      <c r="N141" s="2"/>
      <c r="O141" s="2"/>
      <c r="P141" s="2"/>
      <c r="Q141" s="2"/>
      <c r="R141" s="2"/>
      <c r="S141" s="2"/>
      <c r="T141" s="2"/>
    </row>
    <row r="142" spans="1:20" x14ac:dyDescent="0.2">
      <c r="A142" s="106"/>
      <c r="B142" s="2"/>
      <c r="C142" s="2"/>
      <c r="D142" s="2"/>
      <c r="E142" s="2"/>
      <c r="F142" s="2"/>
      <c r="G142" s="2"/>
      <c r="H142" s="2"/>
      <c r="I142" s="2"/>
      <c r="J142" s="2"/>
      <c r="K142" s="2"/>
      <c r="L142" s="2"/>
      <c r="M142" s="105"/>
      <c r="N142" s="2"/>
      <c r="O142" s="2"/>
      <c r="P142" s="2"/>
      <c r="Q142" s="2"/>
      <c r="R142" s="2"/>
      <c r="S142" s="2"/>
      <c r="T142" s="2"/>
    </row>
    <row r="143" spans="1:20" x14ac:dyDescent="0.2">
      <c r="A143" s="106"/>
      <c r="B143" s="2"/>
      <c r="C143" s="2"/>
      <c r="D143" s="2"/>
      <c r="E143" s="2"/>
      <c r="F143" s="2"/>
      <c r="G143" s="2"/>
      <c r="H143" s="2"/>
      <c r="I143" s="2"/>
      <c r="J143" s="2"/>
      <c r="K143" s="2"/>
      <c r="L143" s="2"/>
      <c r="M143" s="105"/>
      <c r="N143" s="2"/>
      <c r="O143" s="2"/>
      <c r="P143" s="2"/>
      <c r="Q143" s="2"/>
      <c r="R143" s="2"/>
      <c r="S143" s="2"/>
      <c r="T143" s="2"/>
    </row>
    <row r="144" spans="1:20" x14ac:dyDescent="0.2">
      <c r="A144" s="106"/>
      <c r="B144" s="2"/>
      <c r="C144" s="2"/>
      <c r="D144" s="2"/>
      <c r="E144" s="2"/>
      <c r="F144" s="2"/>
      <c r="G144" s="2"/>
      <c r="H144" s="2"/>
      <c r="I144" s="2"/>
      <c r="J144" s="2"/>
      <c r="K144" s="2"/>
      <c r="L144" s="2"/>
      <c r="M144" s="105"/>
      <c r="N144" s="2"/>
      <c r="O144" s="2"/>
      <c r="P144" s="2"/>
      <c r="Q144" s="2"/>
      <c r="R144" s="2"/>
      <c r="S144" s="2"/>
      <c r="T144" s="2"/>
    </row>
    <row r="145" spans="1:20" x14ac:dyDescent="0.2">
      <c r="A145" s="106"/>
      <c r="B145" s="2"/>
      <c r="C145" s="2"/>
      <c r="D145" s="2"/>
      <c r="E145" s="2"/>
      <c r="F145" s="2"/>
      <c r="G145" s="2"/>
      <c r="H145" s="2"/>
      <c r="I145" s="2"/>
      <c r="J145" s="2"/>
      <c r="K145" s="2"/>
      <c r="L145" s="2"/>
      <c r="M145" s="105"/>
      <c r="N145" s="2"/>
      <c r="O145" s="2"/>
      <c r="P145" s="2"/>
      <c r="Q145" s="2"/>
      <c r="R145" s="2"/>
      <c r="S145" s="2"/>
      <c r="T145" s="2"/>
    </row>
    <row r="146" spans="1:20" x14ac:dyDescent="0.2">
      <c r="A146" s="106"/>
      <c r="B146" s="2"/>
      <c r="C146" s="2"/>
      <c r="D146" s="2"/>
      <c r="E146" s="2"/>
      <c r="F146" s="2"/>
      <c r="G146" s="2"/>
      <c r="H146" s="2"/>
      <c r="I146" s="2"/>
      <c r="J146" s="2"/>
      <c r="K146" s="2"/>
      <c r="L146" s="2"/>
      <c r="M146" s="105"/>
      <c r="N146" s="2"/>
      <c r="O146" s="2"/>
      <c r="P146" s="2"/>
      <c r="Q146" s="2"/>
      <c r="R146" s="2"/>
      <c r="S146" s="2"/>
      <c r="T146" s="2"/>
    </row>
    <row r="147" spans="1:20" x14ac:dyDescent="0.2">
      <c r="A147" s="106"/>
      <c r="B147" s="2"/>
      <c r="C147" s="2"/>
      <c r="D147" s="2"/>
      <c r="E147" s="2"/>
      <c r="F147" s="2"/>
      <c r="G147" s="2"/>
      <c r="H147" s="2"/>
      <c r="I147" s="2"/>
      <c r="J147" s="2"/>
      <c r="K147" s="2"/>
      <c r="L147" s="2"/>
      <c r="M147" s="105"/>
      <c r="N147" s="2"/>
      <c r="O147" s="2"/>
      <c r="P147" s="2"/>
      <c r="Q147" s="2"/>
      <c r="R147" s="2"/>
      <c r="S147" s="2"/>
      <c r="T147" s="2"/>
    </row>
    <row r="148" spans="1:20" x14ac:dyDescent="0.2">
      <c r="A148" s="106"/>
      <c r="B148" s="2"/>
      <c r="C148" s="2"/>
      <c r="D148" s="2"/>
      <c r="E148" s="2"/>
      <c r="F148" s="2"/>
      <c r="G148" s="2"/>
      <c r="H148" s="2"/>
      <c r="I148" s="2"/>
      <c r="J148" s="2"/>
      <c r="K148" s="2"/>
      <c r="L148" s="2"/>
      <c r="M148" s="105"/>
      <c r="N148" s="2"/>
      <c r="O148" s="2"/>
      <c r="P148" s="2"/>
      <c r="Q148" s="2"/>
      <c r="R148" s="2"/>
      <c r="S148" s="2"/>
      <c r="T148" s="2"/>
    </row>
    <row r="149" spans="1:20" x14ac:dyDescent="0.2">
      <c r="A149" s="106"/>
      <c r="B149" s="2"/>
      <c r="C149" s="2"/>
      <c r="D149" s="2"/>
      <c r="E149" s="2"/>
      <c r="F149" s="2"/>
      <c r="G149" s="2"/>
      <c r="H149" s="2"/>
      <c r="I149" s="2"/>
      <c r="J149" s="2"/>
      <c r="K149" s="2"/>
      <c r="L149" s="2"/>
      <c r="M149" s="105"/>
      <c r="N149" s="2"/>
      <c r="O149" s="2"/>
      <c r="P149" s="2"/>
      <c r="Q149" s="2"/>
      <c r="R149" s="2"/>
      <c r="S149" s="2"/>
      <c r="T149" s="2"/>
    </row>
    <row r="201" s="21" customFormat="1" x14ac:dyDescent="0.2"/>
    <row r="202" s="21" customFormat="1" x14ac:dyDescent="0.2"/>
    <row r="203" s="21" customFormat="1" x14ac:dyDescent="0.2"/>
    <row r="204" s="21" customFormat="1" x14ac:dyDescent="0.2"/>
    <row r="205" s="21" customFormat="1" x14ac:dyDescent="0.2"/>
    <row r="206" s="21" customFormat="1" x14ac:dyDescent="0.2"/>
    <row r="207" s="21" customFormat="1" x14ac:dyDescent="0.2"/>
    <row r="230" spans="1:19" x14ac:dyDescent="0.2">
      <c r="A230" s="22"/>
      <c r="B230" s="2"/>
      <c r="C230" s="2"/>
      <c r="D230" s="2"/>
      <c r="E230" s="2"/>
      <c r="F230" s="2"/>
      <c r="G230" s="2"/>
      <c r="H230" s="2"/>
      <c r="I230" s="2"/>
      <c r="J230" s="2"/>
      <c r="K230" s="2"/>
      <c r="L230" s="2"/>
      <c r="M230" s="2"/>
      <c r="N230" s="2"/>
      <c r="O230" s="2"/>
      <c r="P230" s="2"/>
      <c r="Q230" s="2"/>
      <c r="R230" s="2"/>
      <c r="S230" s="2"/>
    </row>
    <row r="231" spans="1:19" s="23" customFormat="1" x14ac:dyDescent="0.2">
      <c r="A231" s="21"/>
    </row>
    <row r="239" spans="1:19" s="23" customFormat="1" x14ac:dyDescent="0.2"/>
    <row r="240" spans="1:19" s="23" customFormat="1" x14ac:dyDescent="0.2">
      <c r="A240" s="21"/>
    </row>
    <row r="241" spans="1:8" s="23" customFormat="1" x14ac:dyDescent="0.2"/>
    <row r="242" spans="1:8" s="23" customFormat="1" x14ac:dyDescent="0.2"/>
    <row r="243" spans="1:8" s="23" customFormat="1" x14ac:dyDescent="0.2"/>
    <row r="244" spans="1:8" x14ac:dyDescent="0.2">
      <c r="A244" s="23"/>
      <c r="B244" s="23"/>
      <c r="C244" s="23"/>
      <c r="D244" s="23"/>
      <c r="E244" s="23"/>
      <c r="F244" s="23"/>
      <c r="G244" s="23"/>
      <c r="H244" s="23"/>
    </row>
    <row r="245" spans="1:8" x14ac:dyDescent="0.2">
      <c r="A245" s="23"/>
      <c r="B245" s="23"/>
      <c r="C245" s="23"/>
      <c r="D245" s="23"/>
      <c r="E245" s="23"/>
      <c r="F245" s="23"/>
      <c r="G245" s="23"/>
      <c r="H245" s="23"/>
    </row>
    <row r="246" spans="1:8" x14ac:dyDescent="0.2">
      <c r="A246" s="23"/>
      <c r="B246" s="23"/>
      <c r="C246" s="23"/>
      <c r="D246" s="23"/>
      <c r="E246" s="23"/>
      <c r="F246" s="23"/>
      <c r="G246" s="23"/>
      <c r="H246" s="23"/>
    </row>
    <row r="247" spans="1:8" x14ac:dyDescent="0.2">
      <c r="A247" s="23"/>
      <c r="B247" s="23"/>
      <c r="C247" s="23"/>
      <c r="D247" s="23"/>
      <c r="E247" s="23"/>
      <c r="F247" s="23"/>
      <c r="G247" s="23"/>
      <c r="H247" s="23"/>
    </row>
    <row r="248" spans="1:8" x14ac:dyDescent="0.2">
      <c r="A248" s="21"/>
      <c r="B248" s="23"/>
      <c r="C248" s="23"/>
      <c r="D248" s="23"/>
      <c r="E248" s="23"/>
      <c r="F248" s="23"/>
      <c r="G248" s="23"/>
      <c r="H248" s="23"/>
    </row>
    <row r="249" spans="1:8" x14ac:dyDescent="0.2">
      <c r="A249" s="23"/>
      <c r="B249" s="23"/>
      <c r="C249" s="23"/>
      <c r="D249" s="23"/>
      <c r="E249" s="23"/>
      <c r="F249" s="23"/>
      <c r="G249" s="23"/>
      <c r="H249" s="23"/>
    </row>
    <row r="250" spans="1:8" x14ac:dyDescent="0.2">
      <c r="A250" s="21"/>
      <c r="B250" s="23"/>
      <c r="C250" s="23"/>
      <c r="D250" s="23"/>
      <c r="E250" s="23"/>
      <c r="F250" s="23"/>
      <c r="G250" s="23"/>
      <c r="H250" s="23"/>
    </row>
    <row r="251" spans="1:8" x14ac:dyDescent="0.2">
      <c r="A251" s="21"/>
      <c r="B251" s="23"/>
      <c r="C251" s="23"/>
      <c r="D251" s="23"/>
      <c r="E251" s="23"/>
      <c r="F251" s="23"/>
      <c r="G251" s="23"/>
      <c r="H251" s="23"/>
    </row>
    <row r="252" spans="1:8" x14ac:dyDescent="0.2">
      <c r="A252" s="21"/>
      <c r="B252" s="23"/>
      <c r="C252" s="23"/>
      <c r="D252" s="23"/>
      <c r="E252" s="23"/>
      <c r="F252" s="23"/>
      <c r="G252" s="23"/>
      <c r="H252" s="23"/>
    </row>
  </sheetData>
  <sheetProtection password="DA8F" sheet="1" selectLockedCells="1"/>
  <mergeCells count="62">
    <mergeCell ref="A21:B22"/>
    <mergeCell ref="J23:O23"/>
    <mergeCell ref="F23:I23"/>
    <mergeCell ref="Q20:AD20"/>
    <mergeCell ref="R22:U22"/>
    <mergeCell ref="C22:H22"/>
    <mergeCell ref="C21:H21"/>
    <mergeCell ref="V21:Y21"/>
    <mergeCell ref="V22:Y22"/>
    <mergeCell ref="Z21:AD21"/>
    <mergeCell ref="A19:D19"/>
    <mergeCell ref="A20:D20"/>
    <mergeCell ref="E20:H20"/>
    <mergeCell ref="I20:P20"/>
    <mergeCell ref="E19:H19"/>
    <mergeCell ref="I19:P19"/>
    <mergeCell ref="H25:X25"/>
    <mergeCell ref="A2:AD2"/>
    <mergeCell ref="A3:AD3"/>
    <mergeCell ref="A4:AD4"/>
    <mergeCell ref="B5:AD5"/>
    <mergeCell ref="A16:D16"/>
    <mergeCell ref="E15:G15"/>
    <mergeCell ref="AC22:AD22"/>
    <mergeCell ref="B10:AD10"/>
    <mergeCell ref="O16:S16"/>
    <mergeCell ref="E16:G16"/>
    <mergeCell ref="H15:K15"/>
    <mergeCell ref="B9:AD9"/>
    <mergeCell ref="A17:I17"/>
    <mergeCell ref="A18:I18"/>
    <mergeCell ref="J17:M17"/>
    <mergeCell ref="AP4:AX4"/>
    <mergeCell ref="B11:AD11"/>
    <mergeCell ref="B6:AD6"/>
    <mergeCell ref="B7:AD7"/>
    <mergeCell ref="AB17:AD17"/>
    <mergeCell ref="B8:AD8"/>
    <mergeCell ref="H16:K16"/>
    <mergeCell ref="A12:AD12"/>
    <mergeCell ref="A15:D15"/>
    <mergeCell ref="O15:S15"/>
    <mergeCell ref="N17:R17"/>
    <mergeCell ref="S17:W17"/>
    <mergeCell ref="X17:AA17"/>
    <mergeCell ref="L15:N15"/>
    <mergeCell ref="L16:N16"/>
    <mergeCell ref="Z22:AB22"/>
    <mergeCell ref="Q19:AD19"/>
    <mergeCell ref="R21:U21"/>
    <mergeCell ref="N22:Q22"/>
    <mergeCell ref="N21:Q21"/>
    <mergeCell ref="AB18:AD18"/>
    <mergeCell ref="N18:R18"/>
    <mergeCell ref="S18:W18"/>
    <mergeCell ref="X18:AA18"/>
    <mergeCell ref="J18:M18"/>
    <mergeCell ref="T13:AD14"/>
    <mergeCell ref="AA15:AD15"/>
    <mergeCell ref="AA16:AD16"/>
    <mergeCell ref="T15:Z15"/>
    <mergeCell ref="T16:Z16"/>
  </mergeCells>
  <phoneticPr fontId="8" type="noConversion"/>
  <conditionalFormatting sqref="T16:Z16">
    <cfRule type="expression" dxfId="59" priority="1" stopIfTrue="1">
      <formula>$T$13&lt;&gt;""</formula>
    </cfRule>
  </conditionalFormatting>
  <dataValidations xWindow="675" yWindow="469" count="14">
    <dataValidation allowBlank="1" showErrorMessage="1" prompt="Der Wohnort des Dienstreisenden ist nicht der Ort, an dem seine Familie, sondern der Ort, an dem er selbst wohnt und von dem aus er arbeitstäglich zur Dienststätte pendelt." sqref="Q20:AD20"/>
    <dataValidation type="list" allowBlank="1" showInputMessage="1" showErrorMessage="1" sqref="R22">
      <formula1>"2. Klasse,1. Klasse, 1. Klasse - triftiger Grund gem. Nr. 8.10 SchwbRL M-V"</formula1>
    </dataValidation>
    <dataValidation type="list" allowBlank="1" showInputMessage="1" showErrorMessage="1" sqref="C22">
      <formula1>Bahncardart</formula1>
    </dataValidation>
    <dataValidation type="list" allowBlank="1" showInputMessage="1" showErrorMessage="1" sqref="E16">
      <formula1>"Professor,Dr.,Prof. Dr."</formula1>
    </dataValidation>
    <dataValidation type="list" allowBlank="1" showInputMessage="1" showErrorMessage="1" sqref="A16">
      <formula1>"Frau,Herr"</formula1>
    </dataValidation>
    <dataValidation type="list" allowBlank="1" showInputMessage="1" showErrorMessage="1" sqref="Z22">
      <formula1>"Fenster,Gang"</formula1>
    </dataValidation>
    <dataValidation type="list" allowBlank="1" showInputMessage="1" showErrorMessage="1" sqref="A18:I18">
      <formula1>Behörden</formula1>
    </dataValidation>
    <dataValidation type="list" allowBlank="1" showInputMessage="1" showErrorMessage="1" sqref="S18:W18">
      <formula1>Bereiche</formula1>
    </dataValidation>
    <dataValidation allowBlank="1" showInputMessage="1" showErrorMessage="1" promptTitle="Personalnummer" prompt="Es ist erforderlich, dass Sie hier Ihre Personalnummer eingeben." sqref="AB18:AD18"/>
    <dataValidation type="list" allowBlank="1" showInputMessage="1" showErrorMessage="1" sqref="V22:Y22">
      <formula1>"Abteil,Großraum,Tisch"</formula1>
    </dataValidation>
    <dataValidation type="list" allowBlank="1" showInputMessage="1" showErrorMessage="1" sqref="AC22:AD22">
      <formula1>"Ruhezone,Handybereich"</formula1>
    </dataValidation>
    <dataValidation allowBlank="1" showInputMessage="1" showErrorMessage="1" promptTitle="Erfassungsformat IBAN " prompt="Bitte nach jeder 4. Stelle ein Leerzeichen einfügen." sqref="T16"/>
    <dataValidation allowBlank="1" showInputMessage="1" showErrorMessage="1" prompt="Für die Berufsschullehrer ist dieses Feld kein Pflichtfeld." sqref="O16:S16"/>
    <dataValidation allowBlank="1" showInputMessage="1" showErrorMessage="1" promptTitle="Berufsschullehrer:" prompt="Bitte geben Sie Ihre Stammschule an!" sqref="X18:AA18"/>
  </dataValidations>
  <pageMargins left="0.78740157499999996" right="0.78740157499999996" top="0.984251969" bottom="0.984251969" header="0.4921259845" footer="0.4921259845"/>
  <pageSetup paperSize="9" scale="81" orientation="landscape" blackAndWhite="1"/>
  <headerFooter alignWithMargins="0"/>
  <colBreaks count="1" manualBreakCount="1">
    <brk id="30" max="23"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Z60"/>
  <sheetViews>
    <sheetView showGridLines="0" showZeros="0" zoomScale="130" zoomScaleNormal="130" workbookViewId="0">
      <selection activeCell="B16" sqref="B16"/>
    </sheetView>
  </sheetViews>
  <sheetFormatPr baseColWidth="10" defaultColWidth="11.28515625" defaultRowHeight="12.75" x14ac:dyDescent="0.2"/>
  <cols>
    <col min="1" max="1" width="21.85546875" style="240" customWidth="1"/>
    <col min="2" max="3" width="6.7109375" style="240" customWidth="1"/>
    <col min="4" max="4" width="6.140625" style="240" customWidth="1"/>
    <col min="5" max="5" width="5.28515625" style="240" customWidth="1"/>
    <col min="6" max="6" width="8.28515625" style="240" customWidth="1"/>
    <col min="7" max="7" width="10.7109375" style="240" customWidth="1"/>
    <col min="8" max="8" width="10.28515625" style="240" customWidth="1"/>
    <col min="9" max="9" width="5.85546875" style="240" customWidth="1"/>
    <col min="10" max="11" width="5" style="240" customWidth="1"/>
    <col min="12" max="12" width="4.140625" style="240" customWidth="1"/>
    <col min="13" max="13" width="8.28515625" style="240" customWidth="1"/>
    <col min="14" max="20" width="4.7109375" style="240" customWidth="1"/>
    <col min="21" max="16384" width="11.28515625" style="240"/>
  </cols>
  <sheetData>
    <row r="1" spans="1:26" s="216" customFormat="1" ht="73.5" customHeight="1" thickBot="1" x14ac:dyDescent="0.25">
      <c r="A1" s="1465" t="s">
        <v>99</v>
      </c>
      <c r="B1" s="1466"/>
      <c r="C1" s="1466"/>
      <c r="D1" s="1466"/>
      <c r="E1" s="1466"/>
      <c r="F1" s="1466"/>
      <c r="G1" s="1466"/>
      <c r="H1" s="1466"/>
      <c r="I1" s="1466"/>
      <c r="J1" s="1466"/>
      <c r="K1" s="1466"/>
      <c r="L1" s="1466"/>
      <c r="M1" s="1467"/>
      <c r="N1" s="297"/>
      <c r="O1" s="298"/>
      <c r="P1" s="298"/>
      <c r="Q1" s="298"/>
    </row>
    <row r="2" spans="1:26" s="216" customFormat="1" ht="33.75" x14ac:dyDescent="0.5">
      <c r="A2" s="320" t="s">
        <v>254</v>
      </c>
      <c r="B2" s="1468" t="s">
        <v>273</v>
      </c>
      <c r="C2" s="1468"/>
      <c r="D2" s="1468"/>
      <c r="E2" s="1468"/>
      <c r="F2" s="321">
        <f>IF(B29="ja",2,1)</f>
        <v>1</v>
      </c>
      <c r="G2" s="322"/>
      <c r="H2" s="322"/>
      <c r="I2" s="322"/>
      <c r="J2" s="323"/>
      <c r="K2" s="323"/>
      <c r="L2" s="323"/>
      <c r="M2" s="324"/>
      <c r="N2" s="1008"/>
      <c r="O2" s="1008"/>
      <c r="P2" s="299"/>
      <c r="Q2" s="299"/>
      <c r="R2" s="332"/>
      <c r="S2" s="299"/>
      <c r="T2" s="334"/>
      <c r="U2" s="334"/>
      <c r="V2" s="334"/>
      <c r="W2" s="334"/>
      <c r="X2" s="334"/>
      <c r="Y2" s="334"/>
      <c r="Z2" s="334"/>
    </row>
    <row r="3" spans="1:26" s="216" customFormat="1" x14ac:dyDescent="0.2">
      <c r="A3" s="318" t="s">
        <v>255</v>
      </c>
      <c r="B3" s="316"/>
      <c r="C3" s="316"/>
      <c r="D3" s="316"/>
      <c r="E3" s="316"/>
      <c r="F3" s="316"/>
      <c r="G3" s="316"/>
      <c r="H3" s="316"/>
      <c r="I3" s="316"/>
      <c r="J3" s="312"/>
      <c r="K3" s="312"/>
      <c r="L3" s="312"/>
      <c r="M3" s="317"/>
      <c r="N3" s="235"/>
    </row>
    <row r="4" spans="1:26" s="216" customFormat="1" ht="3.75" customHeight="1" x14ac:dyDescent="0.2">
      <c r="A4" s="318"/>
      <c r="B4" s="316"/>
      <c r="C4" s="316"/>
      <c r="D4" s="316"/>
      <c r="E4" s="316"/>
      <c r="F4" s="316"/>
      <c r="G4" s="316"/>
      <c r="H4" s="316"/>
      <c r="I4" s="316"/>
      <c r="J4" s="312"/>
      <c r="K4" s="312"/>
      <c r="L4" s="312"/>
      <c r="M4" s="317"/>
      <c r="N4" s="235"/>
    </row>
    <row r="5" spans="1:26" s="236" customFormat="1" ht="15" x14ac:dyDescent="0.2">
      <c r="A5" s="471" t="s">
        <v>256</v>
      </c>
      <c r="B5" s="472" t="s">
        <v>423</v>
      </c>
      <c r="C5" s="476"/>
      <c r="D5" s="473"/>
      <c r="E5" s="473"/>
      <c r="F5" s="473"/>
      <c r="G5" s="473"/>
      <c r="H5" s="473"/>
      <c r="I5" s="473"/>
      <c r="J5" s="473"/>
      <c r="K5" s="473"/>
      <c r="L5" s="473"/>
      <c r="M5" s="474"/>
      <c r="N5" s="1469" t="s">
        <v>321</v>
      </c>
      <c r="O5" s="1470"/>
      <c r="P5" s="1470"/>
      <c r="Q5" s="1470"/>
      <c r="R5" s="1262" t="str">
        <f>Personenstammblatt!J23</f>
        <v>Januar 2021</v>
      </c>
      <c r="S5" s="1262"/>
      <c r="T5" s="1262"/>
      <c r="U5" s="1262"/>
      <c r="V5" s="334"/>
      <c r="W5" s="334"/>
      <c r="X5" s="334"/>
      <c r="Y5" s="334"/>
      <c r="Z5" s="334"/>
    </row>
    <row r="6" spans="1:26" s="236" customFormat="1" ht="15.75" x14ac:dyDescent="0.25">
      <c r="A6" s="475" t="s">
        <v>258</v>
      </c>
      <c r="B6" s="472" t="s">
        <v>424</v>
      </c>
      <c r="C6" s="476"/>
      <c r="D6" s="470"/>
      <c r="E6" s="473" t="s">
        <v>274</v>
      </c>
      <c r="F6" s="470"/>
      <c r="G6" s="472" t="s">
        <v>425</v>
      </c>
      <c r="H6" s="470"/>
      <c r="I6" s="470"/>
      <c r="J6" s="470"/>
      <c r="K6" s="243"/>
      <c r="L6" s="243"/>
      <c r="M6" s="319"/>
      <c r="N6" s="237"/>
    </row>
    <row r="7" spans="1:26" s="236" customFormat="1" ht="15.75" x14ac:dyDescent="0.25">
      <c r="A7" s="294" t="s">
        <v>374</v>
      </c>
      <c r="B7" s="472" t="s">
        <v>375</v>
      </c>
      <c r="C7" s="476"/>
      <c r="D7" s="293"/>
      <c r="E7" s="362"/>
      <c r="F7" s="293"/>
      <c r="G7" s="309"/>
      <c r="H7" s="309"/>
      <c r="I7" s="293"/>
      <c r="J7" s="293"/>
      <c r="K7" s="243"/>
      <c r="L7" s="243"/>
      <c r="M7" s="319"/>
      <c r="N7" s="237"/>
    </row>
    <row r="8" spans="1:26" s="216" customFormat="1" ht="15.75" customHeight="1" thickBot="1" x14ac:dyDescent="0.25">
      <c r="A8" s="310" t="s">
        <v>275</v>
      </c>
      <c r="B8" s="311"/>
      <c r="C8" s="311"/>
      <c r="D8" s="312"/>
      <c r="E8" s="312"/>
      <c r="F8" s="312"/>
      <c r="G8" s="1451"/>
      <c r="H8" s="1451"/>
      <c r="I8" s="1452"/>
      <c r="J8" s="1452"/>
      <c r="K8" s="1453"/>
      <c r="L8" s="1453"/>
      <c r="M8" s="1454"/>
      <c r="N8" s="235"/>
    </row>
    <row r="9" spans="1:26" s="235" customFormat="1" ht="30.4" customHeight="1" thickBot="1" x14ac:dyDescent="0.25">
      <c r="A9" s="1471" t="s">
        <v>311</v>
      </c>
      <c r="B9" s="1472"/>
      <c r="C9" s="1472"/>
      <c r="D9" s="1472"/>
      <c r="E9" s="1472"/>
      <c r="F9" s="1472"/>
      <c r="G9" s="1472"/>
      <c r="H9" s="1472"/>
      <c r="I9" s="1472"/>
      <c r="J9" s="1472"/>
      <c r="K9" s="1472"/>
      <c r="L9" s="1472"/>
      <c r="M9" s="1473"/>
    </row>
    <row r="10" spans="1:26" s="239" customFormat="1" ht="3.4" customHeight="1" x14ac:dyDescent="0.2">
      <c r="A10" s="1474"/>
      <c r="B10" s="1475"/>
      <c r="C10" s="1475"/>
      <c r="D10" s="1475"/>
      <c r="E10" s="1475"/>
      <c r="F10" s="1475"/>
      <c r="G10" s="1475"/>
      <c r="H10" s="1475"/>
      <c r="I10" s="1475"/>
      <c r="J10" s="1475"/>
      <c r="K10" s="1475"/>
      <c r="L10" s="1475"/>
      <c r="M10" s="1476"/>
      <c r="N10" s="238"/>
    </row>
    <row r="11" spans="1:26" ht="15.75" customHeight="1" x14ac:dyDescent="0.2">
      <c r="A11" s="244" t="s">
        <v>276</v>
      </c>
      <c r="B11" s="245"/>
      <c r="C11" s="245"/>
      <c r="D11" s="245"/>
      <c r="E11" s="245"/>
      <c r="F11" s="245"/>
      <c r="G11" s="245"/>
      <c r="H11" s="1455"/>
      <c r="I11" s="1455"/>
      <c r="J11" s="1455"/>
      <c r="K11" s="1455"/>
      <c r="L11" s="1455"/>
      <c r="M11" s="1456"/>
      <c r="P11" s="233"/>
    </row>
    <row r="12" spans="1:26" ht="26.65" customHeight="1" x14ac:dyDescent="0.2">
      <c r="A12" s="1457" t="s">
        <v>29</v>
      </c>
      <c r="B12" s="1458"/>
      <c r="C12" s="1458"/>
      <c r="D12" s="1458"/>
      <c r="E12" s="1458"/>
      <c r="F12" s="1458"/>
      <c r="G12" s="1458"/>
      <c r="H12" s="1458"/>
      <c r="I12" s="1458"/>
      <c r="J12" s="1458"/>
      <c r="K12" s="1458"/>
      <c r="L12" s="1458"/>
      <c r="M12" s="1459"/>
      <c r="O12" s="1460" t="s">
        <v>428</v>
      </c>
      <c r="P12" s="1460"/>
      <c r="Q12" s="1460"/>
      <c r="R12" s="1460"/>
      <c r="S12" s="1460"/>
      <c r="T12" s="1460"/>
      <c r="U12" s="1460"/>
      <c r="V12" s="1460"/>
      <c r="W12" s="1460"/>
    </row>
    <row r="13" spans="1:26" ht="12.75" customHeight="1" x14ac:dyDescent="0.2">
      <c r="A13" s="246" t="s">
        <v>109</v>
      </c>
      <c r="B13" s="1461">
        <f>Personenstammblatt!A16</f>
        <v>0</v>
      </c>
      <c r="C13" s="1461"/>
      <c r="D13" s="1461"/>
      <c r="E13" s="1461"/>
      <c r="F13" s="1462" t="s">
        <v>110</v>
      </c>
      <c r="G13" s="1462"/>
      <c r="H13" s="1461">
        <f>Personenstammblatt!E16</f>
        <v>0</v>
      </c>
      <c r="I13" s="1461"/>
      <c r="J13" s="1461"/>
      <c r="K13" s="1463"/>
      <c r="L13" s="1463"/>
      <c r="M13" s="1464"/>
      <c r="O13" s="1460"/>
      <c r="P13" s="1460"/>
      <c r="Q13" s="1460"/>
      <c r="R13" s="1460"/>
      <c r="S13" s="1460"/>
      <c r="T13" s="1460"/>
      <c r="U13" s="1460"/>
      <c r="V13" s="1460"/>
      <c r="W13" s="1460"/>
    </row>
    <row r="14" spans="1:26" ht="12.75" customHeight="1" x14ac:dyDescent="0.2">
      <c r="A14" s="247" t="s">
        <v>175</v>
      </c>
      <c r="B14" s="1432">
        <f>Personenstammblatt!J18</f>
        <v>0</v>
      </c>
      <c r="C14" s="1432"/>
      <c r="D14" s="1432"/>
      <c r="E14" s="1432"/>
      <c r="F14" s="1432"/>
      <c r="G14" s="1433"/>
      <c r="H14" s="1434" t="s">
        <v>180</v>
      </c>
      <c r="I14" s="1436">
        <f>Personenstammblatt!E20</f>
        <v>0</v>
      </c>
      <c r="J14" s="1437"/>
      <c r="K14" s="1437"/>
      <c r="L14" s="1437"/>
      <c r="M14" s="1438"/>
      <c r="O14" s="1460"/>
      <c r="P14" s="1460"/>
      <c r="Q14" s="1460"/>
      <c r="R14" s="1460"/>
      <c r="S14" s="1460"/>
      <c r="T14" s="1460"/>
      <c r="U14" s="1460"/>
      <c r="V14" s="1460"/>
      <c r="W14" s="1460"/>
    </row>
    <row r="15" spans="1:26" x14ac:dyDescent="0.2">
      <c r="A15" s="246" t="s">
        <v>176</v>
      </c>
      <c r="B15" s="1442">
        <f>Personenstammblatt!N18</f>
        <v>0</v>
      </c>
      <c r="C15" s="1443"/>
      <c r="D15" s="1443"/>
      <c r="E15" s="1443"/>
      <c r="F15" s="1443"/>
      <c r="G15" s="1444"/>
      <c r="H15" s="1435"/>
      <c r="I15" s="1439"/>
      <c r="J15" s="1440"/>
      <c r="K15" s="1440"/>
      <c r="L15" s="1440"/>
      <c r="M15" s="1441"/>
      <c r="O15" s="233"/>
    </row>
    <row r="16" spans="1:26" ht="26.65" customHeight="1" x14ac:dyDescent="0.2">
      <c r="A16" s="248" t="s">
        <v>260</v>
      </c>
      <c r="B16" s="363"/>
      <c r="C16" s="1445" t="str">
        <f>IF(B16="ja",Personenstammblatt!Q20,"")</f>
        <v/>
      </c>
      <c r="D16" s="1446"/>
      <c r="E16" s="1446"/>
      <c r="F16" s="1446"/>
      <c r="G16" s="1446"/>
      <c r="H16" s="1446"/>
      <c r="I16" s="1446"/>
      <c r="J16" s="1446"/>
      <c r="K16" s="1446"/>
      <c r="L16" s="1446"/>
      <c r="M16" s="1447"/>
    </row>
    <row r="17" spans="1:17" ht="12.75" customHeight="1" x14ac:dyDescent="0.2">
      <c r="A17" s="249" t="s">
        <v>179</v>
      </c>
      <c r="B17" s="1448">
        <f>Personenstammblatt!A20</f>
        <v>0</v>
      </c>
      <c r="C17" s="1449"/>
      <c r="D17" s="1449"/>
      <c r="E17" s="1449"/>
      <c r="F17" s="1449"/>
      <c r="G17" s="1449"/>
      <c r="H17" s="1449"/>
      <c r="I17" s="1449"/>
      <c r="J17" s="1449"/>
      <c r="K17" s="1449"/>
      <c r="L17" s="1449"/>
      <c r="M17" s="1450"/>
    </row>
    <row r="18" spans="1:17" x14ac:dyDescent="0.2">
      <c r="A18" s="249" t="s">
        <v>294</v>
      </c>
      <c r="B18" s="1419">
        <f>Personenstammblatt!I20</f>
        <v>0</v>
      </c>
      <c r="C18" s="1420"/>
      <c r="D18" s="1420"/>
      <c r="E18" s="1420"/>
      <c r="F18" s="1420"/>
      <c r="G18" s="1420"/>
      <c r="H18" s="1420"/>
      <c r="I18" s="1420"/>
      <c r="J18" s="1420"/>
      <c r="K18" s="1420"/>
      <c r="L18" s="1420"/>
      <c r="M18" s="1421"/>
    </row>
    <row r="19" spans="1:17" ht="12.75" customHeight="1" x14ac:dyDescent="0.2">
      <c r="A19" s="339" t="s">
        <v>323</v>
      </c>
      <c r="B19" s="1422" t="str">
        <f>CONCATENATE(LEFT(Personenstammblatt!AE1,8)," / ",Personenstammblatt!AB18)</f>
        <v xml:space="preserve"> / </v>
      </c>
      <c r="C19" s="1423"/>
      <c r="D19" s="1423"/>
      <c r="E19" s="1423"/>
      <c r="F19" s="1423"/>
      <c r="G19" s="1423"/>
      <c r="H19" s="1423"/>
      <c r="I19" s="1423"/>
      <c r="J19" s="1423"/>
      <c r="K19" s="1423"/>
      <c r="L19" s="1423"/>
      <c r="M19" s="1424"/>
    </row>
    <row r="20" spans="1:17" ht="21.4" customHeight="1" x14ac:dyDescent="0.2">
      <c r="A20" s="349" t="s">
        <v>334</v>
      </c>
      <c r="B20" s="340"/>
      <c r="C20" s="340"/>
      <c r="D20" s="340"/>
      <c r="E20" s="341"/>
      <c r="F20" s="340" t="s">
        <v>336</v>
      </c>
      <c r="G20" s="340"/>
      <c r="H20" s="343"/>
      <c r="I20" s="343"/>
      <c r="J20" s="343"/>
      <c r="K20" s="343"/>
      <c r="L20" s="343"/>
      <c r="M20" s="350"/>
    </row>
    <row r="21" spans="1:17" ht="12.75" customHeight="1" x14ac:dyDescent="0.2">
      <c r="A21" s="351" t="s">
        <v>277</v>
      </c>
      <c r="B21" s="1425">
        <f>Personenstammblatt!C22</f>
        <v>0</v>
      </c>
      <c r="C21" s="1425"/>
      <c r="D21" s="1425"/>
      <c r="E21" s="1426"/>
      <c r="F21" s="1427" t="s">
        <v>337</v>
      </c>
      <c r="G21" s="1428"/>
      <c r="H21" s="1429">
        <f>Personenstammblatt!R22</f>
        <v>0</v>
      </c>
      <c r="I21" s="1430"/>
      <c r="J21" s="1430"/>
      <c r="K21" s="1430"/>
      <c r="L21" s="1430"/>
      <c r="M21" s="1431"/>
      <c r="N21" s="342"/>
      <c r="O21" s="342"/>
      <c r="P21" s="342"/>
      <c r="Q21" s="342"/>
    </row>
    <row r="22" spans="1:17" ht="12.75" customHeight="1" x14ac:dyDescent="0.2">
      <c r="A22" s="352" t="s">
        <v>295</v>
      </c>
      <c r="B22" s="1409">
        <f>Personenstammblatt!N22</f>
        <v>0</v>
      </c>
      <c r="C22" s="1409"/>
      <c r="D22" s="1409"/>
      <c r="E22" s="1410"/>
      <c r="F22" s="1427" t="s">
        <v>338</v>
      </c>
      <c r="G22" s="1428"/>
      <c r="H22" s="1413">
        <f>Personenstammblatt!V22</f>
        <v>0</v>
      </c>
      <c r="I22" s="1414"/>
      <c r="J22" s="1414"/>
      <c r="K22" s="1414"/>
      <c r="L22" s="1414"/>
      <c r="M22" s="1415"/>
      <c r="N22" s="342"/>
      <c r="O22" s="342"/>
      <c r="P22" s="342"/>
      <c r="Q22" s="342"/>
    </row>
    <row r="23" spans="1:17" ht="12.75" customHeight="1" x14ac:dyDescent="0.2">
      <c r="A23" s="353"/>
      <c r="B23" s="1409"/>
      <c r="C23" s="1409"/>
      <c r="D23" s="1409"/>
      <c r="E23" s="1410"/>
      <c r="F23" s="1411" t="s">
        <v>335</v>
      </c>
      <c r="G23" s="1412"/>
      <c r="H23" s="445">
        <f>Personenstammblatt!Z22</f>
        <v>0</v>
      </c>
      <c r="I23" s="446">
        <f>Personenstammblatt!AC22</f>
        <v>0</v>
      </c>
      <c r="J23" s="446"/>
      <c r="K23" s="446"/>
      <c r="L23" s="447"/>
      <c r="M23" s="448"/>
      <c r="N23" s="342"/>
      <c r="O23" s="342"/>
      <c r="P23" s="342"/>
      <c r="Q23" s="342"/>
    </row>
    <row r="24" spans="1:17" ht="21.4" customHeight="1" x14ac:dyDescent="0.2">
      <c r="A24" s="1416" t="s">
        <v>278</v>
      </c>
      <c r="B24" s="1417"/>
      <c r="C24" s="1417"/>
      <c r="D24" s="1417"/>
      <c r="E24" s="1417"/>
      <c r="F24" s="1417"/>
      <c r="G24" s="1417"/>
      <c r="H24" s="1417"/>
      <c r="I24" s="1417"/>
      <c r="J24" s="1417"/>
      <c r="K24" s="1417"/>
      <c r="L24" s="1417"/>
      <c r="M24" s="1418"/>
    </row>
    <row r="25" spans="1:17" ht="12.75" customHeight="1" x14ac:dyDescent="0.2">
      <c r="A25" s="354" t="s">
        <v>189</v>
      </c>
      <c r="B25" s="1388"/>
      <c r="C25" s="1388"/>
      <c r="D25" s="1388"/>
      <c r="E25" s="1388"/>
      <c r="F25" s="449"/>
      <c r="G25" s="449"/>
      <c r="H25" s="449"/>
      <c r="I25" s="450"/>
      <c r="J25" s="450"/>
      <c r="K25" s="450"/>
      <c r="L25" s="450"/>
      <c r="M25" s="451"/>
    </row>
    <row r="26" spans="1:17" ht="12.75" customHeight="1" x14ac:dyDescent="0.2">
      <c r="A26" s="355" t="s">
        <v>279</v>
      </c>
      <c r="B26" s="1388"/>
      <c r="C26" s="1388"/>
      <c r="D26" s="1388"/>
      <c r="E26" s="1388"/>
      <c r="F26" s="452"/>
      <c r="G26" s="452"/>
      <c r="H26" s="453"/>
      <c r="I26" s="454"/>
      <c r="J26" s="454"/>
      <c r="K26" s="455"/>
      <c r="L26" s="455"/>
      <c r="M26" s="456"/>
    </row>
    <row r="27" spans="1:17" ht="12.75" customHeight="1" x14ac:dyDescent="0.2">
      <c r="A27" s="355" t="s">
        <v>190</v>
      </c>
      <c r="B27" s="1388"/>
      <c r="C27" s="1388"/>
      <c r="D27" s="1388"/>
      <c r="E27" s="1388"/>
      <c r="F27" s="452"/>
      <c r="G27" s="452"/>
      <c r="H27" s="457"/>
      <c r="I27" s="458"/>
      <c r="J27" s="458"/>
      <c r="K27" s="458"/>
      <c r="L27" s="458"/>
      <c r="M27" s="459"/>
    </row>
    <row r="28" spans="1:17" s="233" customFormat="1" ht="21.4" customHeight="1" x14ac:dyDescent="0.2">
      <c r="A28" s="1389" t="s">
        <v>339</v>
      </c>
      <c r="B28" s="1390"/>
      <c r="C28" s="1390"/>
      <c r="D28" s="1390"/>
      <c r="E28" s="1390"/>
      <c r="F28" s="1390"/>
      <c r="G28" s="1390"/>
      <c r="H28" s="1390"/>
      <c r="I28" s="1390"/>
      <c r="J28" s="1390"/>
      <c r="K28" s="1390"/>
      <c r="L28" s="1390"/>
      <c r="M28" s="1391"/>
    </row>
    <row r="29" spans="1:17" ht="12.4" customHeight="1" x14ac:dyDescent="0.2">
      <c r="A29" s="1392" t="s">
        <v>14</v>
      </c>
      <c r="B29" s="1395"/>
      <c r="C29" s="1398" t="str">
        <f>IF(B29="ja","gem. Vordruck: Buchung von Reiseleistungen für weitere Mitreisende","")</f>
        <v/>
      </c>
      <c r="D29" s="1399"/>
      <c r="E29" s="1399"/>
      <c r="F29" s="1399"/>
      <c r="G29" s="1399"/>
      <c r="H29" s="1399"/>
      <c r="I29" s="347"/>
      <c r="J29" s="347"/>
      <c r="K29" s="347"/>
      <c r="L29" s="347"/>
      <c r="M29" s="356"/>
    </row>
    <row r="30" spans="1:17" ht="12.4" customHeight="1" x14ac:dyDescent="0.2">
      <c r="A30" s="1393"/>
      <c r="B30" s="1396"/>
      <c r="C30" s="1400"/>
      <c r="D30" s="1401"/>
      <c r="E30" s="1401"/>
      <c r="F30" s="1401"/>
      <c r="G30" s="1401"/>
      <c r="H30" s="1401"/>
      <c r="I30" s="344"/>
      <c r="J30" s="344"/>
      <c r="K30" s="344"/>
      <c r="L30" s="344"/>
      <c r="M30" s="357"/>
    </row>
    <row r="31" spans="1:17" ht="12.4" customHeight="1" x14ac:dyDescent="0.2">
      <c r="A31" s="1394"/>
      <c r="B31" s="1397"/>
      <c r="C31" s="1402"/>
      <c r="D31" s="1403"/>
      <c r="E31" s="1403"/>
      <c r="F31" s="1403"/>
      <c r="G31" s="1403"/>
      <c r="H31" s="1403"/>
      <c r="I31" s="348"/>
      <c r="J31" s="348"/>
      <c r="K31" s="348"/>
      <c r="L31" s="348"/>
      <c r="M31" s="358"/>
    </row>
    <row r="32" spans="1:17" ht="18.75" customHeight="1" thickBot="1" x14ac:dyDescent="0.25">
      <c r="A32" s="345" t="s">
        <v>280</v>
      </c>
      <c r="B32" s="346"/>
      <c r="C32" s="346"/>
      <c r="D32" s="1404" t="s">
        <v>15</v>
      </c>
      <c r="E32" s="1404"/>
      <c r="F32" s="1404"/>
      <c r="G32" s="1404"/>
      <c r="H32" s="1405"/>
      <c r="I32" s="1406"/>
      <c r="J32" s="1407"/>
      <c r="K32" s="1407"/>
      <c r="L32" s="1407"/>
      <c r="M32" s="1408"/>
    </row>
    <row r="33" spans="1:13" s="241" customFormat="1" ht="13.9" customHeight="1" x14ac:dyDescent="0.2">
      <c r="A33" s="1376"/>
      <c r="B33" s="1378" t="s">
        <v>272</v>
      </c>
      <c r="C33" s="1378"/>
      <c r="D33" s="1378"/>
      <c r="E33" s="1378"/>
      <c r="F33" s="1378"/>
      <c r="G33" s="1380" t="s">
        <v>16</v>
      </c>
      <c r="H33" s="1380"/>
      <c r="I33" s="1381" t="s">
        <v>17</v>
      </c>
      <c r="J33" s="1382"/>
      <c r="K33" s="1382"/>
      <c r="L33" s="1382"/>
      <c r="M33" s="1383"/>
    </row>
    <row r="34" spans="1:13" s="241" customFormat="1" ht="13.9" customHeight="1" thickBot="1" x14ac:dyDescent="0.25">
      <c r="A34" s="1377"/>
      <c r="B34" s="1379"/>
      <c r="C34" s="1379"/>
      <c r="D34" s="1379"/>
      <c r="E34" s="1379"/>
      <c r="F34" s="1379"/>
      <c r="G34" s="251" t="s">
        <v>118</v>
      </c>
      <c r="H34" s="251" t="s">
        <v>119</v>
      </c>
      <c r="I34" s="1384" t="s">
        <v>118</v>
      </c>
      <c r="J34" s="1385"/>
      <c r="K34" s="1386"/>
      <c r="L34" s="1384" t="s">
        <v>119</v>
      </c>
      <c r="M34" s="1387"/>
    </row>
    <row r="35" spans="1:13" x14ac:dyDescent="0.2">
      <c r="A35" s="252" t="s">
        <v>281</v>
      </c>
      <c r="B35" s="1361"/>
      <c r="C35" s="1361"/>
      <c r="D35" s="1361"/>
      <c r="E35" s="1361"/>
      <c r="F35" s="1361"/>
      <c r="G35" s="364"/>
      <c r="H35" s="365"/>
      <c r="I35" s="1362"/>
      <c r="J35" s="1363"/>
      <c r="K35" s="1364"/>
      <c r="L35" s="1365"/>
      <c r="M35" s="1366"/>
    </row>
    <row r="36" spans="1:13" ht="13.5" thickBot="1" x14ac:dyDescent="0.25">
      <c r="A36" s="253" t="s">
        <v>282</v>
      </c>
      <c r="B36" s="1367"/>
      <c r="C36" s="1367"/>
      <c r="D36" s="1367"/>
      <c r="E36" s="1367"/>
      <c r="F36" s="1367"/>
      <c r="G36" s="366"/>
      <c r="H36" s="367"/>
      <c r="I36" s="1368">
        <f t="shared" ref="I36:I43" si="0">G36</f>
        <v>0</v>
      </c>
      <c r="J36" s="1369"/>
      <c r="K36" s="1370"/>
      <c r="L36" s="1371"/>
      <c r="M36" s="1372"/>
    </row>
    <row r="37" spans="1:13" x14ac:dyDescent="0.2">
      <c r="A37" s="252" t="s">
        <v>283</v>
      </c>
      <c r="B37" s="1361"/>
      <c r="C37" s="1361"/>
      <c r="D37" s="1361"/>
      <c r="E37" s="1361"/>
      <c r="F37" s="1361"/>
      <c r="G37" s="364"/>
      <c r="H37" s="365"/>
      <c r="I37" s="1362">
        <f t="shared" si="0"/>
        <v>0</v>
      </c>
      <c r="J37" s="1363"/>
      <c r="K37" s="1364"/>
      <c r="L37" s="1365"/>
      <c r="M37" s="1366"/>
    </row>
    <row r="38" spans="1:13" ht="13.5" thickBot="1" x14ac:dyDescent="0.25">
      <c r="A38" s="253" t="s">
        <v>284</v>
      </c>
      <c r="B38" s="1373" t="s">
        <v>191</v>
      </c>
      <c r="C38" s="1374"/>
      <c r="D38" s="1374"/>
      <c r="E38" s="1374"/>
      <c r="F38" s="1375"/>
      <c r="G38" s="366"/>
      <c r="H38" s="367"/>
      <c r="I38" s="1368">
        <f>G38</f>
        <v>0</v>
      </c>
      <c r="J38" s="1369"/>
      <c r="K38" s="1370"/>
      <c r="L38" s="1371"/>
      <c r="M38" s="1372"/>
    </row>
    <row r="39" spans="1:13" x14ac:dyDescent="0.2">
      <c r="A39" s="252" t="s">
        <v>283</v>
      </c>
      <c r="B39" s="1361"/>
      <c r="C39" s="1361"/>
      <c r="D39" s="1361"/>
      <c r="E39" s="1361"/>
      <c r="F39" s="1361"/>
      <c r="G39" s="364"/>
      <c r="H39" s="365"/>
      <c r="I39" s="1362">
        <f t="shared" si="0"/>
        <v>0</v>
      </c>
      <c r="J39" s="1363"/>
      <c r="K39" s="1364"/>
      <c r="L39" s="1365"/>
      <c r="M39" s="1366"/>
    </row>
    <row r="40" spans="1:13" ht="13.5" thickBot="1" x14ac:dyDescent="0.25">
      <c r="A40" s="253" t="s">
        <v>284</v>
      </c>
      <c r="B40" s="1373"/>
      <c r="C40" s="1374"/>
      <c r="D40" s="1374"/>
      <c r="E40" s="1374"/>
      <c r="F40" s="1375"/>
      <c r="G40" s="366"/>
      <c r="H40" s="367"/>
      <c r="I40" s="1368">
        <f t="shared" si="0"/>
        <v>0</v>
      </c>
      <c r="J40" s="1369"/>
      <c r="K40" s="1370"/>
      <c r="L40" s="1371"/>
      <c r="M40" s="1372"/>
    </row>
    <row r="41" spans="1:13" x14ac:dyDescent="0.2">
      <c r="A41" s="252" t="s">
        <v>283</v>
      </c>
      <c r="B41" s="1361"/>
      <c r="C41" s="1361"/>
      <c r="D41" s="1361"/>
      <c r="E41" s="1361"/>
      <c r="F41" s="1361"/>
      <c r="G41" s="364"/>
      <c r="H41" s="365"/>
      <c r="I41" s="1362">
        <f t="shared" si="0"/>
        <v>0</v>
      </c>
      <c r="J41" s="1363"/>
      <c r="K41" s="1364"/>
      <c r="L41" s="1365"/>
      <c r="M41" s="1366"/>
    </row>
    <row r="42" spans="1:13" ht="13.5" thickBot="1" x14ac:dyDescent="0.25">
      <c r="A42" s="253" t="s">
        <v>284</v>
      </c>
      <c r="B42" s="1367"/>
      <c r="C42" s="1367"/>
      <c r="D42" s="1367"/>
      <c r="E42" s="1367"/>
      <c r="F42" s="1367"/>
      <c r="G42" s="366"/>
      <c r="H42" s="367"/>
      <c r="I42" s="1368">
        <f t="shared" si="0"/>
        <v>0</v>
      </c>
      <c r="J42" s="1369"/>
      <c r="K42" s="1370"/>
      <c r="L42" s="1371"/>
      <c r="M42" s="1372"/>
    </row>
    <row r="43" spans="1:13" x14ac:dyDescent="0.2">
      <c r="A43" s="252" t="s">
        <v>283</v>
      </c>
      <c r="B43" s="1361"/>
      <c r="C43" s="1361"/>
      <c r="D43" s="1361"/>
      <c r="E43" s="1361"/>
      <c r="F43" s="1361"/>
      <c r="G43" s="364"/>
      <c r="H43" s="365"/>
      <c r="I43" s="1362">
        <f t="shared" si="0"/>
        <v>0</v>
      </c>
      <c r="J43" s="1363"/>
      <c r="K43" s="1364"/>
      <c r="L43" s="1365"/>
      <c r="M43" s="1366"/>
    </row>
    <row r="44" spans="1:13" ht="13.5" thickBot="1" x14ac:dyDescent="0.25">
      <c r="A44" s="253" t="s">
        <v>284</v>
      </c>
      <c r="B44" s="1367"/>
      <c r="C44" s="1367"/>
      <c r="D44" s="1367"/>
      <c r="E44" s="1367"/>
      <c r="F44" s="1367"/>
      <c r="G44" s="366"/>
      <c r="H44" s="367"/>
      <c r="I44" s="1368"/>
      <c r="J44" s="1369"/>
      <c r="K44" s="1370"/>
      <c r="L44" s="1371"/>
      <c r="M44" s="1372"/>
    </row>
    <row r="45" spans="1:13" ht="13.9" customHeight="1" thickBot="1" x14ac:dyDescent="0.25">
      <c r="A45" s="254" t="s">
        <v>285</v>
      </c>
      <c r="B45" s="368"/>
      <c r="C45" s="255"/>
      <c r="D45" s="1347" t="s">
        <v>252</v>
      </c>
      <c r="E45" s="1348"/>
      <c r="F45" s="1349"/>
      <c r="G45" s="369"/>
      <c r="H45" s="257"/>
      <c r="I45" s="258"/>
      <c r="J45" s="258"/>
      <c r="K45" s="258"/>
      <c r="L45" s="258"/>
      <c r="M45" s="259"/>
    </row>
    <row r="46" spans="1:13" ht="13.5" thickBot="1" x14ac:dyDescent="0.25">
      <c r="A46" s="250" t="s">
        <v>286</v>
      </c>
      <c r="B46" s="256"/>
      <c r="C46" s="256"/>
      <c r="D46" s="1350" t="s">
        <v>15</v>
      </c>
      <c r="E46" s="1350"/>
      <c r="F46" s="1350"/>
      <c r="G46" s="1350"/>
      <c r="H46" s="1351"/>
      <c r="I46" s="1352"/>
      <c r="J46" s="1353"/>
      <c r="K46" s="1353"/>
      <c r="L46" s="1353"/>
      <c r="M46" s="1354"/>
    </row>
    <row r="47" spans="1:13" s="241" customFormat="1" ht="27.75" customHeight="1" x14ac:dyDescent="0.2">
      <c r="A47" s="1355" t="s">
        <v>287</v>
      </c>
      <c r="B47" s="1356"/>
      <c r="C47" s="1356"/>
      <c r="D47" s="1356"/>
      <c r="E47" s="1356"/>
      <c r="F47" s="1356" t="s">
        <v>270</v>
      </c>
      <c r="G47" s="1356"/>
      <c r="H47" s="260" t="s">
        <v>288</v>
      </c>
      <c r="I47" s="1357" t="s">
        <v>289</v>
      </c>
      <c r="J47" s="1358"/>
      <c r="K47" s="1359"/>
      <c r="L47" s="1358" t="s">
        <v>290</v>
      </c>
      <c r="M47" s="1360"/>
    </row>
    <row r="48" spans="1:13" x14ac:dyDescent="0.2">
      <c r="A48" s="1334"/>
      <c r="B48" s="1335"/>
      <c r="C48" s="1335"/>
      <c r="D48" s="1335"/>
      <c r="E48" s="1335"/>
      <c r="F48" s="1336"/>
      <c r="G48" s="1336"/>
      <c r="H48" s="370"/>
      <c r="I48" s="1337"/>
      <c r="J48" s="1338"/>
      <c r="K48" s="1339"/>
      <c r="L48" s="1340"/>
      <c r="M48" s="1341"/>
    </row>
    <row r="49" spans="1:13" x14ac:dyDescent="0.2">
      <c r="A49" s="1334"/>
      <c r="B49" s="1335"/>
      <c r="C49" s="1335"/>
      <c r="D49" s="1335"/>
      <c r="E49" s="1335"/>
      <c r="F49" s="1336"/>
      <c r="G49" s="1336"/>
      <c r="H49" s="370"/>
      <c r="I49" s="1337"/>
      <c r="J49" s="1338"/>
      <c r="K49" s="1339"/>
      <c r="L49" s="1340"/>
      <c r="M49" s="1341"/>
    </row>
    <row r="50" spans="1:13" x14ac:dyDescent="0.2">
      <c r="A50" s="1334"/>
      <c r="B50" s="1335"/>
      <c r="C50" s="1335"/>
      <c r="D50" s="1335"/>
      <c r="E50" s="1335"/>
      <c r="F50" s="1336"/>
      <c r="G50" s="1336"/>
      <c r="H50" s="370"/>
      <c r="I50" s="1337"/>
      <c r="J50" s="1338"/>
      <c r="K50" s="1339"/>
      <c r="L50" s="1340"/>
      <c r="M50" s="1341"/>
    </row>
    <row r="51" spans="1:13" ht="13.5" thickBot="1" x14ac:dyDescent="0.25">
      <c r="A51" s="1342"/>
      <c r="B51" s="1343"/>
      <c r="C51" s="1343"/>
      <c r="D51" s="1343"/>
      <c r="E51" s="1343"/>
      <c r="F51" s="1344"/>
      <c r="G51" s="1344"/>
      <c r="H51" s="371"/>
      <c r="I51" s="1337"/>
      <c r="J51" s="1338"/>
      <c r="K51" s="1339"/>
      <c r="L51" s="1345"/>
      <c r="M51" s="1346"/>
    </row>
    <row r="52" spans="1:13" ht="12.4" customHeight="1" thickBot="1" x14ac:dyDescent="0.25">
      <c r="A52" s="1318" t="s">
        <v>291</v>
      </c>
      <c r="B52" s="1319"/>
      <c r="C52" s="1319"/>
      <c r="D52" s="1319"/>
      <c r="E52" s="1319"/>
      <c r="F52" s="1319"/>
      <c r="G52" s="1319"/>
      <c r="H52" s="1319"/>
      <c r="I52" s="1319"/>
      <c r="J52" s="1319"/>
      <c r="K52" s="1320"/>
      <c r="L52" s="1320"/>
      <c r="M52" s="1321"/>
    </row>
    <row r="53" spans="1:13" ht="12.75" customHeight="1" x14ac:dyDescent="0.2">
      <c r="A53" s="1322"/>
      <c r="B53" s="1323"/>
      <c r="C53" s="1323"/>
      <c r="D53" s="1323"/>
      <c r="E53" s="1323"/>
      <c r="F53" s="1323"/>
      <c r="G53" s="1323"/>
      <c r="H53" s="1323"/>
      <c r="I53" s="1323"/>
      <c r="J53" s="1323"/>
      <c r="K53" s="1323"/>
      <c r="L53" s="1323"/>
      <c r="M53" s="1324"/>
    </row>
    <row r="54" spans="1:13" ht="12.75" customHeight="1" x14ac:dyDescent="0.2">
      <c r="A54" s="1325"/>
      <c r="B54" s="1326"/>
      <c r="C54" s="1326"/>
      <c r="D54" s="1326"/>
      <c r="E54" s="1326"/>
      <c r="F54" s="1326"/>
      <c r="G54" s="1326"/>
      <c r="H54" s="1326"/>
      <c r="I54" s="1326"/>
      <c r="J54" s="1326"/>
      <c r="K54" s="1326"/>
      <c r="L54" s="1326"/>
      <c r="M54" s="1327"/>
    </row>
    <row r="55" spans="1:13" ht="12.75" customHeight="1" x14ac:dyDescent="0.2">
      <c r="A55" s="1325"/>
      <c r="B55" s="1326"/>
      <c r="C55" s="1326"/>
      <c r="D55" s="1326"/>
      <c r="E55" s="1326"/>
      <c r="F55" s="1326"/>
      <c r="G55" s="1326"/>
      <c r="H55" s="1326"/>
      <c r="I55" s="1326"/>
      <c r="J55" s="1326"/>
      <c r="K55" s="1326"/>
      <c r="L55" s="1326"/>
      <c r="M55" s="1327"/>
    </row>
    <row r="56" spans="1:13" ht="12.75" customHeight="1" thickBot="1" x14ac:dyDescent="0.25">
      <c r="A56" s="1328"/>
      <c r="B56" s="1329"/>
      <c r="C56" s="1329"/>
      <c r="D56" s="1329"/>
      <c r="E56" s="1329"/>
      <c r="F56" s="1329"/>
      <c r="G56" s="1329"/>
      <c r="H56" s="1329"/>
      <c r="I56" s="1329"/>
      <c r="J56" s="1329"/>
      <c r="K56" s="1329"/>
      <c r="L56" s="1329"/>
      <c r="M56" s="1330"/>
    </row>
    <row r="57" spans="1:13" ht="27" customHeight="1" thickBot="1" x14ac:dyDescent="0.25">
      <c r="A57" s="1331" t="s">
        <v>292</v>
      </c>
      <c r="B57" s="1332"/>
      <c r="C57" s="1332"/>
      <c r="D57" s="1332"/>
      <c r="E57" s="1332"/>
      <c r="F57" s="1332"/>
      <c r="G57" s="1332"/>
      <c r="H57" s="1332"/>
      <c r="I57" s="1332"/>
      <c r="J57" s="1332"/>
      <c r="K57" s="1332"/>
      <c r="L57" s="1332"/>
      <c r="M57" s="1333"/>
    </row>
    <row r="58" spans="1:13" s="242" customFormat="1" ht="14.25" customHeight="1" x14ac:dyDescent="0.2">
      <c r="A58" s="1305" t="s">
        <v>117</v>
      </c>
      <c r="B58" s="1306"/>
      <c r="C58" s="1307"/>
      <c r="D58" s="1308" t="s">
        <v>118</v>
      </c>
      <c r="E58" s="1307"/>
      <c r="F58" s="1308" t="s">
        <v>159</v>
      </c>
      <c r="G58" s="1306"/>
      <c r="H58" s="1306"/>
      <c r="I58" s="1306"/>
      <c r="J58" s="1306"/>
      <c r="K58" s="1306"/>
      <c r="L58" s="1306"/>
      <c r="M58" s="1309"/>
    </row>
    <row r="59" spans="1:13" s="215" customFormat="1" ht="29.25" customHeight="1" thickBot="1" x14ac:dyDescent="0.25">
      <c r="A59" s="1310"/>
      <c r="B59" s="1311"/>
      <c r="C59" s="1312"/>
      <c r="D59" s="1313"/>
      <c r="E59" s="1314"/>
      <c r="F59" s="1315"/>
      <c r="G59" s="1316"/>
      <c r="H59" s="1316"/>
      <c r="I59" s="1316"/>
      <c r="J59" s="1316"/>
      <c r="K59" s="1316"/>
      <c r="L59" s="1316"/>
      <c r="M59" s="1317"/>
    </row>
    <row r="60" spans="1:13" ht="74.099999999999994" customHeight="1" x14ac:dyDescent="0.2">
      <c r="A60" s="1304" t="s">
        <v>98</v>
      </c>
      <c r="B60" s="1304"/>
      <c r="C60" s="1304"/>
      <c r="D60" s="1304"/>
      <c r="E60" s="1304"/>
      <c r="F60" s="1304"/>
      <c r="G60" s="1304"/>
      <c r="H60" s="1304"/>
      <c r="I60" s="1304"/>
      <c r="J60" s="1304"/>
      <c r="K60" s="1304"/>
      <c r="L60" s="1304"/>
      <c r="M60" s="1304"/>
    </row>
  </sheetData>
  <sheetProtection password="DA8F" sheet="1" selectLockedCells="1"/>
  <mergeCells count="114">
    <mergeCell ref="A1:M1"/>
    <mergeCell ref="B2:E2"/>
    <mergeCell ref="N2:O2"/>
    <mergeCell ref="N5:Q5"/>
    <mergeCell ref="A9:M9"/>
    <mergeCell ref="A10:M10"/>
    <mergeCell ref="B14:G14"/>
    <mergeCell ref="H14:H15"/>
    <mergeCell ref="I14:M15"/>
    <mergeCell ref="B15:G15"/>
    <mergeCell ref="C16:M16"/>
    <mergeCell ref="B17:M17"/>
    <mergeCell ref="R5:U5"/>
    <mergeCell ref="G8:H8"/>
    <mergeCell ref="I8:J8"/>
    <mergeCell ref="K8:M8"/>
    <mergeCell ref="H11:M11"/>
    <mergeCell ref="A12:M12"/>
    <mergeCell ref="O12:W14"/>
    <mergeCell ref="B13:E13"/>
    <mergeCell ref="F13:G13"/>
    <mergeCell ref="H13:M13"/>
    <mergeCell ref="B23:E23"/>
    <mergeCell ref="F23:G23"/>
    <mergeCell ref="H22:M22"/>
    <mergeCell ref="A24:M24"/>
    <mergeCell ref="B25:E25"/>
    <mergeCell ref="B26:E26"/>
    <mergeCell ref="B18:M18"/>
    <mergeCell ref="B19:M19"/>
    <mergeCell ref="B21:E21"/>
    <mergeCell ref="F21:G21"/>
    <mergeCell ref="H21:M21"/>
    <mergeCell ref="B22:E22"/>
    <mergeCell ref="F22:G22"/>
    <mergeCell ref="A33:A34"/>
    <mergeCell ref="B33:F34"/>
    <mergeCell ref="G33:H33"/>
    <mergeCell ref="I33:M33"/>
    <mergeCell ref="I34:K34"/>
    <mergeCell ref="L34:M34"/>
    <mergeCell ref="B27:E27"/>
    <mergeCell ref="A28:M28"/>
    <mergeCell ref="A29:A31"/>
    <mergeCell ref="B29:B31"/>
    <mergeCell ref="C29:H31"/>
    <mergeCell ref="D32:H32"/>
    <mergeCell ref="I32:M32"/>
    <mergeCell ref="B37:F37"/>
    <mergeCell ref="I37:K37"/>
    <mergeCell ref="L37:M37"/>
    <mergeCell ref="B38:F38"/>
    <mergeCell ref="I38:K38"/>
    <mergeCell ref="L38:M38"/>
    <mergeCell ref="B35:F35"/>
    <mergeCell ref="I35:K35"/>
    <mergeCell ref="L35:M35"/>
    <mergeCell ref="B36:F36"/>
    <mergeCell ref="I36:K36"/>
    <mergeCell ref="L36:M36"/>
    <mergeCell ref="B41:F41"/>
    <mergeCell ref="I41:K41"/>
    <mergeCell ref="L41:M41"/>
    <mergeCell ref="B42:F42"/>
    <mergeCell ref="I42:K42"/>
    <mergeCell ref="L42:M42"/>
    <mergeCell ref="B39:F39"/>
    <mergeCell ref="I39:K39"/>
    <mergeCell ref="L39:M39"/>
    <mergeCell ref="B40:F40"/>
    <mergeCell ref="I40:K40"/>
    <mergeCell ref="L40:M40"/>
    <mergeCell ref="D45:F45"/>
    <mergeCell ref="D46:H46"/>
    <mergeCell ref="I46:M46"/>
    <mergeCell ref="A47:E47"/>
    <mergeCell ref="F47:G47"/>
    <mergeCell ref="I47:K47"/>
    <mergeCell ref="L47:M47"/>
    <mergeCell ref="B43:F43"/>
    <mergeCell ref="I43:K43"/>
    <mergeCell ref="L43:M43"/>
    <mergeCell ref="B44:F44"/>
    <mergeCell ref="I44:K44"/>
    <mergeCell ref="L44:M44"/>
    <mergeCell ref="A50:E50"/>
    <mergeCell ref="F50:G50"/>
    <mergeCell ref="I50:K50"/>
    <mergeCell ref="L50:M50"/>
    <mergeCell ref="A51:E51"/>
    <mergeCell ref="F51:G51"/>
    <mergeCell ref="I51:K51"/>
    <mergeCell ref="L51:M51"/>
    <mergeCell ref="A48:E48"/>
    <mergeCell ref="F48:G48"/>
    <mergeCell ref="I48:K48"/>
    <mergeCell ref="L48:M48"/>
    <mergeCell ref="A49:E49"/>
    <mergeCell ref="F49:G49"/>
    <mergeCell ref="I49:K49"/>
    <mergeCell ref="L49:M49"/>
    <mergeCell ref="A60:M60"/>
    <mergeCell ref="A58:C58"/>
    <mergeCell ref="D58:E58"/>
    <mergeCell ref="F58:M58"/>
    <mergeCell ref="A59:C59"/>
    <mergeCell ref="D59:E59"/>
    <mergeCell ref="F59:M59"/>
    <mergeCell ref="A52:M52"/>
    <mergeCell ref="A53:M53"/>
    <mergeCell ref="A54:M54"/>
    <mergeCell ref="A55:M55"/>
    <mergeCell ref="A56:M56"/>
    <mergeCell ref="A57:M57"/>
  </mergeCells>
  <dataValidations count="4">
    <dataValidation type="list" allowBlank="1" showInputMessage="1" showErrorMessage="1" sqref="F48:F51">
      <formula1>"Einzelzimmer,Doppelzimmer"</formula1>
    </dataValidation>
    <dataValidation type="list" allowBlank="1" showInputMessage="1" showErrorMessage="1" sqref="B16 G45 B45 B29:B31">
      <formula1>"ja,nein"</formula1>
    </dataValidation>
    <dataValidation allowBlank="1" showInputMessage="1" showErrorMessage="1" promptTitle="Telefonnummer" prompt="Bitte geben Sie hier die vollständige Telefonnummer mit Vorwahl an._x000a_Das Reisebüro wird sich im Bedarfsfall mit Ihnen in Verbindung setzen." sqref="B17"/>
    <dataValidation allowBlank="1" showInputMessage="1" showErrorMessage="1" promptTitle="Personalschlüssel" prompt="Geben Sie hier bitte Ihre Personalnummer an." sqref="B19:M19"/>
  </dataValidations>
  <hyperlinks>
    <hyperlink ref="B7" r:id="rId1"/>
  </hyperlinks>
  <pageMargins left="0.70866141732283472" right="0.70866141732283472" top="0.55118110236220474" bottom="0.43307086614173229" header="0.31496062992125984" footer="0.31496062992125984"/>
  <pageSetup paperSize="9" scale="85" orientation="portrait" blackAndWhite="1"/>
  <headerFooter>
    <oddFooter>&amp;L&amp;"Arial,Kursiv"Vordruck Stand: Januar 2021</oddFooter>
  </headerFooter>
  <rowBreaks count="1" manualBreakCount="1">
    <brk id="59"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123825</xdr:colOff>
                    <xdr:row>9</xdr:row>
                    <xdr:rowOff>19050</xdr:rowOff>
                  </from>
                  <to>
                    <xdr:col>6</xdr:col>
                    <xdr:colOff>142875</xdr:colOff>
                    <xdr:row>10</xdr:row>
                    <xdr:rowOff>190500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142875</xdr:colOff>
                    <xdr:row>9</xdr:row>
                    <xdr:rowOff>19050</xdr:rowOff>
                  </from>
                  <to>
                    <xdr:col>7</xdr:col>
                    <xdr:colOff>142875</xdr:colOff>
                    <xdr:row>10</xdr:row>
                    <xdr:rowOff>190500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19050</xdr:colOff>
                    <xdr:row>9</xdr:row>
                    <xdr:rowOff>19050</xdr:rowOff>
                  </from>
                  <to>
                    <xdr:col>8</xdr:col>
                    <xdr:colOff>123825</xdr:colOff>
                    <xdr:row>10</xdr:row>
                    <xdr:rowOff>190500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666750</xdr:colOff>
                    <xdr:row>8</xdr:row>
                    <xdr:rowOff>342900</xdr:rowOff>
                  </from>
                  <to>
                    <xdr:col>11</xdr:col>
                    <xdr:colOff>85725</xdr:colOff>
                    <xdr:row>11</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tabColor theme="8" tint="0.39997558519241921"/>
    <pageSetUpPr fitToPage="1"/>
  </sheetPr>
  <dimension ref="A1:Z63"/>
  <sheetViews>
    <sheetView showGridLines="0" showZeros="0" zoomScale="130" zoomScaleNormal="130" workbookViewId="0">
      <selection activeCell="B10" sqref="B10:H10"/>
    </sheetView>
  </sheetViews>
  <sheetFormatPr baseColWidth="10" defaultColWidth="11.28515625" defaultRowHeight="12.75" x14ac:dyDescent="0.2"/>
  <cols>
    <col min="1" max="1" width="21.85546875" style="240" customWidth="1"/>
    <col min="2" max="3" width="6.7109375" style="240" customWidth="1"/>
    <col min="4" max="4" width="6.140625" style="240" customWidth="1"/>
    <col min="5" max="5" width="5.28515625" style="240" customWidth="1"/>
    <col min="6" max="6" width="8.28515625" style="240" customWidth="1"/>
    <col min="7" max="7" width="10.7109375" style="240" customWidth="1"/>
    <col min="8" max="8" width="10.28515625" style="240" customWidth="1"/>
    <col min="9" max="9" width="5.85546875" style="240" customWidth="1"/>
    <col min="10" max="11" width="5" style="240" customWidth="1"/>
    <col min="12" max="12" width="4.140625" style="240" customWidth="1"/>
    <col min="13" max="13" width="8.28515625" style="240" customWidth="1"/>
    <col min="14" max="20" width="4.7109375" style="240" customWidth="1"/>
    <col min="21" max="16384" width="11.28515625" style="240"/>
  </cols>
  <sheetData>
    <row r="1" spans="1:26" s="216" customFormat="1" ht="73.5" customHeight="1" thickBot="1" x14ac:dyDescent="0.25">
      <c r="A1" s="1465" t="s">
        <v>99</v>
      </c>
      <c r="B1" s="1466"/>
      <c r="C1" s="1466"/>
      <c r="D1" s="1466"/>
      <c r="E1" s="1466"/>
      <c r="F1" s="1466"/>
      <c r="G1" s="1466"/>
      <c r="H1" s="1466"/>
      <c r="I1" s="1466"/>
      <c r="J1" s="1466"/>
      <c r="K1" s="1466"/>
      <c r="L1" s="1466"/>
      <c r="M1" s="1467"/>
      <c r="N1" s="297"/>
      <c r="O1" s="298"/>
      <c r="P1" s="298"/>
      <c r="Q1" s="298"/>
    </row>
    <row r="2" spans="1:26" s="216" customFormat="1" ht="33.75" x14ac:dyDescent="0.5">
      <c r="A2" s="320" t="s">
        <v>254</v>
      </c>
      <c r="B2" s="1468" t="s">
        <v>273</v>
      </c>
      <c r="C2" s="1468"/>
      <c r="D2" s="1468"/>
      <c r="E2" s="1468"/>
      <c r="F2" s="321">
        <f>IF(B32="ja",2,1)</f>
        <v>1</v>
      </c>
      <c r="G2" s="322"/>
      <c r="H2" s="322"/>
      <c r="I2" s="322"/>
      <c r="J2" s="323"/>
      <c r="K2" s="323"/>
      <c r="L2" s="323"/>
      <c r="M2" s="324"/>
      <c r="N2" s="1008"/>
      <c r="O2" s="1008"/>
      <c r="P2" s="299"/>
      <c r="Q2" s="299"/>
      <c r="R2" s="332"/>
      <c r="S2" s="299"/>
      <c r="T2" s="334"/>
      <c r="U2" s="334"/>
      <c r="V2" s="334"/>
      <c r="W2" s="334"/>
      <c r="X2" s="334"/>
      <c r="Y2" s="334"/>
      <c r="Z2" s="334"/>
    </row>
    <row r="3" spans="1:26" s="216" customFormat="1" x14ac:dyDescent="0.2">
      <c r="A3" s="318" t="s">
        <v>255</v>
      </c>
      <c r="B3" s="316"/>
      <c r="C3" s="316"/>
      <c r="D3" s="316"/>
      <c r="E3" s="316"/>
      <c r="F3" s="316"/>
      <c r="G3" s="316"/>
      <c r="H3" s="316"/>
      <c r="I3" s="316"/>
      <c r="J3" s="312"/>
      <c r="K3" s="312"/>
      <c r="L3" s="312"/>
      <c r="M3" s="317"/>
      <c r="N3" s="235"/>
    </row>
    <row r="4" spans="1:26" s="216" customFormat="1" ht="3.75" customHeight="1" x14ac:dyDescent="0.2">
      <c r="A4" s="318"/>
      <c r="B4" s="316"/>
      <c r="C4" s="316"/>
      <c r="D4" s="316"/>
      <c r="E4" s="316"/>
      <c r="F4" s="316"/>
      <c r="G4" s="316"/>
      <c r="H4" s="316"/>
      <c r="I4" s="316"/>
      <c r="J4" s="312"/>
      <c r="K4" s="312"/>
      <c r="L4" s="312"/>
      <c r="M4" s="317"/>
      <c r="N4" s="235"/>
    </row>
    <row r="5" spans="1:26" s="236" customFormat="1" ht="15" x14ac:dyDescent="0.2">
      <c r="A5" s="471" t="s">
        <v>256</v>
      </c>
      <c r="B5" s="472" t="s">
        <v>423</v>
      </c>
      <c r="C5" s="508"/>
      <c r="D5" s="473"/>
      <c r="E5" s="473"/>
      <c r="F5" s="473"/>
      <c r="G5" s="473"/>
      <c r="H5" s="473"/>
      <c r="I5" s="473"/>
      <c r="J5" s="473"/>
      <c r="K5" s="473"/>
      <c r="L5" s="473"/>
      <c r="M5" s="474"/>
      <c r="N5" s="1469" t="s">
        <v>321</v>
      </c>
      <c r="O5" s="1470"/>
      <c r="P5" s="1470"/>
      <c r="Q5" s="1470"/>
      <c r="R5" s="1262" t="str">
        <f>Personenstammblatt!J23</f>
        <v>Januar 2021</v>
      </c>
      <c r="S5" s="1262"/>
      <c r="T5" s="1262"/>
      <c r="U5" s="1262"/>
      <c r="V5" s="334"/>
      <c r="W5" s="334"/>
      <c r="X5" s="334"/>
      <c r="Y5" s="334"/>
      <c r="Z5" s="334"/>
    </row>
    <row r="6" spans="1:26" s="236" customFormat="1" ht="15.75" x14ac:dyDescent="0.25">
      <c r="A6" s="475" t="s">
        <v>258</v>
      </c>
      <c r="B6" s="470" t="s">
        <v>426</v>
      </c>
      <c r="C6" s="508"/>
      <c r="D6" s="470"/>
      <c r="E6" s="470"/>
      <c r="F6" s="470"/>
      <c r="G6" s="470"/>
      <c r="H6" s="470"/>
      <c r="I6" s="470"/>
      <c r="J6" s="470"/>
      <c r="K6" s="243"/>
      <c r="L6" s="243"/>
      <c r="M6" s="319"/>
      <c r="N6" s="237"/>
    </row>
    <row r="7" spans="1:26" s="236" customFormat="1" ht="15.75" x14ac:dyDescent="0.25">
      <c r="A7" s="294" t="s">
        <v>274</v>
      </c>
      <c r="B7" s="293" t="s">
        <v>427</v>
      </c>
      <c r="C7" s="508"/>
      <c r="D7" s="293"/>
      <c r="E7" s="293"/>
      <c r="F7" s="293"/>
      <c r="G7" s="309"/>
      <c r="H7" s="309"/>
      <c r="I7" s="293"/>
      <c r="J7" s="293"/>
      <c r="K7" s="243"/>
      <c r="L7" s="243"/>
      <c r="M7" s="319"/>
      <c r="N7" s="237"/>
    </row>
    <row r="8" spans="1:26" s="236" customFormat="1" ht="15.75" x14ac:dyDescent="0.25">
      <c r="A8" s="294" t="s">
        <v>330</v>
      </c>
      <c r="B8" s="335" t="s">
        <v>331</v>
      </c>
      <c r="C8" s="508"/>
      <c r="D8" s="293"/>
      <c r="E8" s="293"/>
      <c r="F8" s="293"/>
      <c r="G8" s="309"/>
      <c r="H8" s="309"/>
      <c r="I8" s="293"/>
      <c r="J8" s="293"/>
      <c r="K8" s="243"/>
      <c r="L8" s="243"/>
      <c r="M8" s="319"/>
      <c r="N8" s="237"/>
      <c r="P8" s="336"/>
    </row>
    <row r="9" spans="1:26" s="216" customFormat="1" ht="23.25" customHeight="1" x14ac:dyDescent="0.2">
      <c r="A9" s="310" t="s">
        <v>275</v>
      </c>
      <c r="B9" s="311"/>
      <c r="C9" s="311"/>
      <c r="D9" s="312"/>
      <c r="E9" s="312"/>
      <c r="F9" s="312"/>
      <c r="G9" s="1451"/>
      <c r="H9" s="1451"/>
      <c r="I9" s="1452"/>
      <c r="J9" s="1452"/>
      <c r="K9" s="1453"/>
      <c r="L9" s="1453"/>
      <c r="M9" s="1454"/>
      <c r="N9" s="235"/>
    </row>
    <row r="10" spans="1:26" s="216" customFormat="1" ht="18" customHeight="1" x14ac:dyDescent="0.2">
      <c r="A10" s="337" t="s">
        <v>332</v>
      </c>
      <c r="B10" s="1477"/>
      <c r="C10" s="1477"/>
      <c r="D10" s="1477"/>
      <c r="E10" s="1477"/>
      <c r="F10" s="1477"/>
      <c r="G10" s="1477"/>
      <c r="H10" s="1477"/>
      <c r="I10" s="1478" t="s">
        <v>333</v>
      </c>
      <c r="J10" s="1478"/>
      <c r="K10" s="1479"/>
      <c r="L10" s="1479"/>
      <c r="M10" s="1480"/>
      <c r="N10" s="235"/>
    </row>
    <row r="11" spans="1:26" s="216" customFormat="1" ht="17.649999999999999" customHeight="1" thickBot="1" x14ac:dyDescent="0.25">
      <c r="A11" s="338" t="s">
        <v>330</v>
      </c>
      <c r="B11" s="1481"/>
      <c r="C11" s="1482"/>
      <c r="D11" s="1482"/>
      <c r="E11" s="1482"/>
      <c r="F11" s="1482"/>
      <c r="G11" s="1482"/>
      <c r="H11" s="1482"/>
      <c r="I11" s="1482"/>
      <c r="J11" s="1482"/>
      <c r="K11" s="1482"/>
      <c r="L11" s="1482"/>
      <c r="M11" s="1483"/>
      <c r="N11" s="235"/>
    </row>
    <row r="12" spans="1:26" s="235" customFormat="1" ht="30.4" customHeight="1" thickBot="1" x14ac:dyDescent="0.25">
      <c r="A12" s="1471" t="s">
        <v>311</v>
      </c>
      <c r="B12" s="1472"/>
      <c r="C12" s="1472"/>
      <c r="D12" s="1472"/>
      <c r="E12" s="1472"/>
      <c r="F12" s="1472"/>
      <c r="G12" s="1472"/>
      <c r="H12" s="1472"/>
      <c r="I12" s="1472"/>
      <c r="J12" s="1472"/>
      <c r="K12" s="1472"/>
      <c r="L12" s="1472"/>
      <c r="M12" s="1473"/>
      <c r="O12" s="1460" t="s">
        <v>429</v>
      </c>
      <c r="P12" s="1460"/>
      <c r="Q12" s="1460"/>
      <c r="R12" s="1460"/>
      <c r="S12" s="1460"/>
      <c r="T12" s="1460"/>
      <c r="U12" s="1460"/>
      <c r="V12" s="1460"/>
      <c r="W12" s="1460"/>
    </row>
    <row r="13" spans="1:26" s="239" customFormat="1" ht="3.4" customHeight="1" x14ac:dyDescent="0.2">
      <c r="A13" s="1474"/>
      <c r="B13" s="1475"/>
      <c r="C13" s="1475"/>
      <c r="D13" s="1475"/>
      <c r="E13" s="1475"/>
      <c r="F13" s="1475"/>
      <c r="G13" s="1475"/>
      <c r="H13" s="1475"/>
      <c r="I13" s="1475"/>
      <c r="J13" s="1475"/>
      <c r="K13" s="1475"/>
      <c r="L13" s="1475"/>
      <c r="M13" s="1476"/>
      <c r="N13" s="238"/>
      <c r="O13" s="1460"/>
      <c r="P13" s="1460"/>
      <c r="Q13" s="1460"/>
      <c r="R13" s="1460"/>
      <c r="S13" s="1460"/>
      <c r="T13" s="1460"/>
      <c r="U13" s="1460"/>
      <c r="V13" s="1460"/>
      <c r="W13" s="1460"/>
    </row>
    <row r="14" spans="1:26" ht="15.75" customHeight="1" x14ac:dyDescent="0.2">
      <c r="A14" s="244" t="s">
        <v>276</v>
      </c>
      <c r="B14" s="245"/>
      <c r="C14" s="245"/>
      <c r="D14" s="245"/>
      <c r="E14" s="245"/>
      <c r="F14" s="245"/>
      <c r="G14" s="245"/>
      <c r="H14" s="1455"/>
      <c r="I14" s="1455"/>
      <c r="J14" s="1455"/>
      <c r="K14" s="1455"/>
      <c r="L14" s="1455"/>
      <c r="M14" s="1456"/>
      <c r="O14" s="1460"/>
      <c r="P14" s="1460"/>
      <c r="Q14" s="1460"/>
      <c r="R14" s="1460"/>
      <c r="S14" s="1460"/>
      <c r="T14" s="1460"/>
      <c r="U14" s="1460"/>
      <c r="V14" s="1460"/>
      <c r="W14" s="1460"/>
    </row>
    <row r="15" spans="1:26" ht="26.65" customHeight="1" x14ac:dyDescent="0.2">
      <c r="A15" s="1457" t="s">
        <v>29</v>
      </c>
      <c r="B15" s="1458"/>
      <c r="C15" s="1458"/>
      <c r="D15" s="1458"/>
      <c r="E15" s="1458"/>
      <c r="F15" s="1458"/>
      <c r="G15" s="1458"/>
      <c r="H15" s="1458"/>
      <c r="I15" s="1458"/>
      <c r="J15" s="1458"/>
      <c r="K15" s="1458"/>
      <c r="L15" s="1458"/>
      <c r="M15" s="1459"/>
      <c r="R15" s="234"/>
    </row>
    <row r="16" spans="1:26" x14ac:dyDescent="0.2">
      <c r="A16" s="246" t="s">
        <v>109</v>
      </c>
      <c r="B16" s="1461">
        <f>Personenstammblatt!A16</f>
        <v>0</v>
      </c>
      <c r="C16" s="1461"/>
      <c r="D16" s="1461"/>
      <c r="E16" s="1461"/>
      <c r="F16" s="1462" t="s">
        <v>110</v>
      </c>
      <c r="G16" s="1462"/>
      <c r="H16" s="1461">
        <f>Personenstammblatt!E16</f>
        <v>0</v>
      </c>
      <c r="I16" s="1461"/>
      <c r="J16" s="1461"/>
      <c r="K16" s="1463"/>
      <c r="L16" s="1463"/>
      <c r="M16" s="1464"/>
      <c r="O16" s="233"/>
      <c r="P16" s="292"/>
    </row>
    <row r="17" spans="1:17" ht="12.75" customHeight="1" x14ac:dyDescent="0.2">
      <c r="A17" s="247" t="s">
        <v>175</v>
      </c>
      <c r="B17" s="1484">
        <f>Personenstammblatt!J18</f>
        <v>0</v>
      </c>
      <c r="C17" s="1484"/>
      <c r="D17" s="1484"/>
      <c r="E17" s="1484"/>
      <c r="F17" s="1484"/>
      <c r="G17" s="1485"/>
      <c r="H17" s="1434" t="s">
        <v>180</v>
      </c>
      <c r="I17" s="1486">
        <f>Personenstammblatt!E20</f>
        <v>0</v>
      </c>
      <c r="J17" s="1487"/>
      <c r="K17" s="1487"/>
      <c r="L17" s="1487"/>
      <c r="M17" s="1488"/>
      <c r="O17" s="233"/>
    </row>
    <row r="18" spans="1:17" x14ac:dyDescent="0.2">
      <c r="A18" s="246" t="s">
        <v>176</v>
      </c>
      <c r="B18" s="1492">
        <f>Personenstammblatt!N18</f>
        <v>0</v>
      </c>
      <c r="C18" s="1493"/>
      <c r="D18" s="1493"/>
      <c r="E18" s="1493"/>
      <c r="F18" s="1493"/>
      <c r="G18" s="1494"/>
      <c r="H18" s="1435"/>
      <c r="I18" s="1489"/>
      <c r="J18" s="1490"/>
      <c r="K18" s="1490"/>
      <c r="L18" s="1490"/>
      <c r="M18" s="1491"/>
      <c r="O18" s="233"/>
    </row>
    <row r="19" spans="1:17" ht="26.65" customHeight="1" x14ac:dyDescent="0.2">
      <c r="A19" s="248" t="s">
        <v>260</v>
      </c>
      <c r="B19" s="372"/>
      <c r="C19" s="1445" t="str">
        <f>IF(B19="ja",Personenstammblatt!Q20,"")</f>
        <v/>
      </c>
      <c r="D19" s="1446"/>
      <c r="E19" s="1446"/>
      <c r="F19" s="1446"/>
      <c r="G19" s="1446"/>
      <c r="H19" s="1446"/>
      <c r="I19" s="1446"/>
      <c r="J19" s="1446"/>
      <c r="K19" s="1446"/>
      <c r="L19" s="1446"/>
      <c r="M19" s="1447"/>
    </row>
    <row r="20" spans="1:17" ht="12.75" customHeight="1" x14ac:dyDescent="0.2">
      <c r="A20" s="249" t="s">
        <v>179</v>
      </c>
      <c r="B20" s="1448">
        <f>Personenstammblatt!A20</f>
        <v>0</v>
      </c>
      <c r="C20" s="1449"/>
      <c r="D20" s="1449"/>
      <c r="E20" s="1449"/>
      <c r="F20" s="1449"/>
      <c r="G20" s="1449"/>
      <c r="H20" s="1449"/>
      <c r="I20" s="1449"/>
      <c r="J20" s="1449"/>
      <c r="K20" s="1449"/>
      <c r="L20" s="1449"/>
      <c r="M20" s="1450"/>
    </row>
    <row r="21" spans="1:17" x14ac:dyDescent="0.2">
      <c r="A21" s="249" t="s">
        <v>294</v>
      </c>
      <c r="B21" s="1419">
        <f>Personenstammblatt!I20</f>
        <v>0</v>
      </c>
      <c r="C21" s="1420"/>
      <c r="D21" s="1420"/>
      <c r="E21" s="1420"/>
      <c r="F21" s="1420"/>
      <c r="G21" s="1420"/>
      <c r="H21" s="1420"/>
      <c r="I21" s="1420"/>
      <c r="J21" s="1420"/>
      <c r="K21" s="1420"/>
      <c r="L21" s="1420"/>
      <c r="M21" s="1421"/>
    </row>
    <row r="22" spans="1:17" ht="12.75" customHeight="1" x14ac:dyDescent="0.2">
      <c r="A22" s="339" t="s">
        <v>323</v>
      </c>
      <c r="B22" s="1422" t="str">
        <f>CONCATENATE(LEFT(Personenstammblatt!AE1,8)," / ",Personenstammblatt!AB18)</f>
        <v xml:space="preserve"> / </v>
      </c>
      <c r="C22" s="1423"/>
      <c r="D22" s="1423"/>
      <c r="E22" s="1423"/>
      <c r="F22" s="1423"/>
      <c r="G22" s="1423"/>
      <c r="H22" s="1423"/>
      <c r="I22" s="1423"/>
      <c r="J22" s="1423"/>
      <c r="K22" s="1423"/>
      <c r="L22" s="1423"/>
      <c r="M22" s="1424"/>
    </row>
    <row r="23" spans="1:17" ht="21.4" customHeight="1" x14ac:dyDescent="0.2">
      <c r="A23" s="349" t="s">
        <v>334</v>
      </c>
      <c r="B23" s="340"/>
      <c r="C23" s="340"/>
      <c r="D23" s="340"/>
      <c r="E23" s="341"/>
      <c r="F23" s="340" t="s">
        <v>336</v>
      </c>
      <c r="G23" s="340"/>
      <c r="H23" s="343"/>
      <c r="I23" s="343"/>
      <c r="J23" s="343"/>
      <c r="K23" s="343"/>
      <c r="L23" s="343"/>
      <c r="M23" s="350"/>
    </row>
    <row r="24" spans="1:17" ht="12.75" customHeight="1" x14ac:dyDescent="0.2">
      <c r="A24" s="351" t="s">
        <v>277</v>
      </c>
      <c r="B24" s="1425">
        <f>Personenstammblatt!C22</f>
        <v>0</v>
      </c>
      <c r="C24" s="1425"/>
      <c r="D24" s="1425"/>
      <c r="E24" s="1426"/>
      <c r="F24" s="1427" t="s">
        <v>337</v>
      </c>
      <c r="G24" s="1428"/>
      <c r="H24" s="1413">
        <f>Personenstammblatt!R22</f>
        <v>0</v>
      </c>
      <c r="I24" s="1414"/>
      <c r="J24" s="1414"/>
      <c r="K24" s="1414"/>
      <c r="L24" s="1414"/>
      <c r="M24" s="1415"/>
      <c r="N24" s="342"/>
      <c r="O24" s="342"/>
      <c r="P24" s="342"/>
      <c r="Q24" s="342"/>
    </row>
    <row r="25" spans="1:17" ht="12.75" customHeight="1" x14ac:dyDescent="0.2">
      <c r="A25" s="352" t="s">
        <v>295</v>
      </c>
      <c r="B25" s="1409">
        <f>Personenstammblatt!N22</f>
        <v>0</v>
      </c>
      <c r="C25" s="1409"/>
      <c r="D25" s="1409"/>
      <c r="E25" s="1410"/>
      <c r="F25" s="1427" t="s">
        <v>338</v>
      </c>
      <c r="G25" s="1428"/>
      <c r="H25" s="1413">
        <f>Personenstammblatt!V22</f>
        <v>0</v>
      </c>
      <c r="I25" s="1414"/>
      <c r="J25" s="1414"/>
      <c r="K25" s="1414"/>
      <c r="L25" s="1414"/>
      <c r="M25" s="1415"/>
      <c r="N25" s="342"/>
      <c r="O25" s="342"/>
      <c r="P25" s="342"/>
      <c r="Q25" s="342"/>
    </row>
    <row r="26" spans="1:17" ht="12.75" customHeight="1" x14ac:dyDescent="0.2">
      <c r="A26" s="353"/>
      <c r="B26" s="1409"/>
      <c r="C26" s="1409"/>
      <c r="D26" s="1409"/>
      <c r="E26" s="1410"/>
      <c r="F26" s="1411" t="s">
        <v>335</v>
      </c>
      <c r="G26" s="1412"/>
      <c r="H26" s="445">
        <f>Personenstammblatt!Z22</f>
        <v>0</v>
      </c>
      <c r="I26" s="1414">
        <f>Personenstammblatt!AC22</f>
        <v>0</v>
      </c>
      <c r="J26" s="1414"/>
      <c r="K26" s="1414"/>
      <c r="L26" s="1414"/>
      <c r="M26" s="1415"/>
      <c r="N26" s="342"/>
      <c r="O26" s="342"/>
      <c r="P26" s="342"/>
      <c r="Q26" s="342"/>
    </row>
    <row r="27" spans="1:17" ht="21.4" customHeight="1" x14ac:dyDescent="0.2">
      <c r="A27" s="1416" t="s">
        <v>278</v>
      </c>
      <c r="B27" s="1417"/>
      <c r="C27" s="1417"/>
      <c r="D27" s="1417"/>
      <c r="E27" s="1417"/>
      <c r="F27" s="1417"/>
      <c r="G27" s="1417"/>
      <c r="H27" s="1417"/>
      <c r="I27" s="1417"/>
      <c r="J27" s="1417"/>
      <c r="K27" s="1417"/>
      <c r="L27" s="1417"/>
      <c r="M27" s="1418"/>
    </row>
    <row r="28" spans="1:17" ht="12.75" customHeight="1" x14ac:dyDescent="0.2">
      <c r="A28" s="354" t="s">
        <v>189</v>
      </c>
      <c r="B28" s="1388"/>
      <c r="C28" s="1388"/>
      <c r="D28" s="1388"/>
      <c r="E28" s="1388"/>
      <c r="F28" s="449"/>
      <c r="G28" s="449"/>
      <c r="H28" s="449"/>
      <c r="I28" s="450"/>
      <c r="J28" s="450"/>
      <c r="K28" s="450"/>
      <c r="L28" s="450"/>
      <c r="M28" s="451"/>
    </row>
    <row r="29" spans="1:17" ht="12.75" customHeight="1" x14ac:dyDescent="0.2">
      <c r="A29" s="355" t="s">
        <v>279</v>
      </c>
      <c r="B29" s="1388"/>
      <c r="C29" s="1388"/>
      <c r="D29" s="1388"/>
      <c r="E29" s="1388"/>
      <c r="F29" s="452"/>
      <c r="G29" s="452"/>
      <c r="H29" s="453"/>
      <c r="I29" s="454"/>
      <c r="J29" s="454"/>
      <c r="K29" s="455"/>
      <c r="L29" s="455"/>
      <c r="M29" s="456"/>
    </row>
    <row r="30" spans="1:17" ht="12.75" customHeight="1" x14ac:dyDescent="0.2">
      <c r="A30" s="355" t="s">
        <v>190</v>
      </c>
      <c r="B30" s="1388"/>
      <c r="C30" s="1388"/>
      <c r="D30" s="1388"/>
      <c r="E30" s="1388"/>
      <c r="F30" s="452"/>
      <c r="G30" s="452"/>
      <c r="H30" s="457"/>
      <c r="I30" s="458"/>
      <c r="J30" s="458"/>
      <c r="K30" s="458"/>
      <c r="L30" s="458"/>
      <c r="M30" s="459"/>
    </row>
    <row r="31" spans="1:17" s="233" customFormat="1" ht="21.4" customHeight="1" x14ac:dyDescent="0.2">
      <c r="A31" s="1389" t="s">
        <v>339</v>
      </c>
      <c r="B31" s="1390"/>
      <c r="C31" s="1390"/>
      <c r="D31" s="1390"/>
      <c r="E31" s="1390"/>
      <c r="F31" s="1390"/>
      <c r="G31" s="1390"/>
      <c r="H31" s="1390"/>
      <c r="I31" s="1390"/>
      <c r="J31" s="1390"/>
      <c r="K31" s="1390"/>
      <c r="L31" s="1390"/>
      <c r="M31" s="1391"/>
    </row>
    <row r="32" spans="1:17" ht="12.4" customHeight="1" x14ac:dyDescent="0.2">
      <c r="A32" s="1392" t="s">
        <v>14</v>
      </c>
      <c r="B32" s="1395"/>
      <c r="C32" s="1398" t="str">
        <f>IF(B32="ja","gem. Vordruck: Buchung von Reiseleistungen für weitere Mitreisende","")</f>
        <v/>
      </c>
      <c r="D32" s="1399"/>
      <c r="E32" s="1399"/>
      <c r="F32" s="1399"/>
      <c r="G32" s="1399"/>
      <c r="H32" s="1399"/>
      <c r="I32" s="347"/>
      <c r="J32" s="347"/>
      <c r="K32" s="347"/>
      <c r="L32" s="347"/>
      <c r="M32" s="356"/>
    </row>
    <row r="33" spans="1:13" ht="12.4" customHeight="1" x14ac:dyDescent="0.2">
      <c r="A33" s="1393"/>
      <c r="B33" s="1396"/>
      <c r="C33" s="1400"/>
      <c r="D33" s="1401"/>
      <c r="E33" s="1401"/>
      <c r="F33" s="1401"/>
      <c r="G33" s="1401"/>
      <c r="H33" s="1401"/>
      <c r="I33" s="344"/>
      <c r="J33" s="344"/>
      <c r="K33" s="344"/>
      <c r="L33" s="344"/>
      <c r="M33" s="357"/>
    </row>
    <row r="34" spans="1:13" ht="12.4" customHeight="1" x14ac:dyDescent="0.2">
      <c r="A34" s="1394"/>
      <c r="B34" s="1397"/>
      <c r="C34" s="1402"/>
      <c r="D34" s="1403"/>
      <c r="E34" s="1403"/>
      <c r="F34" s="1403"/>
      <c r="G34" s="1403"/>
      <c r="H34" s="1403"/>
      <c r="I34" s="348"/>
      <c r="J34" s="348"/>
      <c r="K34" s="348"/>
      <c r="L34" s="348"/>
      <c r="M34" s="358"/>
    </row>
    <row r="35" spans="1:13" ht="18.75" customHeight="1" thickBot="1" x14ac:dyDescent="0.25">
      <c r="A35" s="345" t="s">
        <v>280</v>
      </c>
      <c r="B35" s="346"/>
      <c r="C35" s="346"/>
      <c r="D35" s="1404" t="s">
        <v>15</v>
      </c>
      <c r="E35" s="1404"/>
      <c r="F35" s="1404"/>
      <c r="G35" s="1404"/>
      <c r="H35" s="1405"/>
      <c r="I35" s="1406"/>
      <c r="J35" s="1407"/>
      <c r="K35" s="1407"/>
      <c r="L35" s="1407"/>
      <c r="M35" s="1408"/>
    </row>
    <row r="36" spans="1:13" s="241" customFormat="1" ht="13.9" customHeight="1" x14ac:dyDescent="0.2">
      <c r="A36" s="1376"/>
      <c r="B36" s="1378" t="s">
        <v>272</v>
      </c>
      <c r="C36" s="1378"/>
      <c r="D36" s="1378"/>
      <c r="E36" s="1378"/>
      <c r="F36" s="1378"/>
      <c r="G36" s="1380" t="s">
        <v>16</v>
      </c>
      <c r="H36" s="1380"/>
      <c r="I36" s="1381" t="s">
        <v>17</v>
      </c>
      <c r="J36" s="1382"/>
      <c r="K36" s="1382"/>
      <c r="L36" s="1382"/>
      <c r="M36" s="1383"/>
    </row>
    <row r="37" spans="1:13" s="241" customFormat="1" ht="13.9" customHeight="1" thickBot="1" x14ac:dyDescent="0.25">
      <c r="A37" s="1377"/>
      <c r="B37" s="1379"/>
      <c r="C37" s="1379"/>
      <c r="D37" s="1379"/>
      <c r="E37" s="1379"/>
      <c r="F37" s="1379"/>
      <c r="G37" s="251" t="s">
        <v>118</v>
      </c>
      <c r="H37" s="251" t="s">
        <v>119</v>
      </c>
      <c r="I37" s="1384" t="s">
        <v>118</v>
      </c>
      <c r="J37" s="1385"/>
      <c r="K37" s="1386"/>
      <c r="L37" s="1384" t="s">
        <v>119</v>
      </c>
      <c r="M37" s="1387"/>
    </row>
    <row r="38" spans="1:13" x14ac:dyDescent="0.2">
      <c r="A38" s="252" t="s">
        <v>281</v>
      </c>
      <c r="B38" s="1361"/>
      <c r="C38" s="1361"/>
      <c r="D38" s="1361"/>
      <c r="E38" s="1361"/>
      <c r="F38" s="1361"/>
      <c r="G38" s="364"/>
      <c r="H38" s="365"/>
      <c r="I38" s="1362">
        <f t="shared" ref="I38:I47" si="0">G38</f>
        <v>0</v>
      </c>
      <c r="J38" s="1363"/>
      <c r="K38" s="1364"/>
      <c r="L38" s="1365"/>
      <c r="M38" s="1366"/>
    </row>
    <row r="39" spans="1:13" ht="13.5" thickBot="1" x14ac:dyDescent="0.25">
      <c r="A39" s="253" t="s">
        <v>282</v>
      </c>
      <c r="B39" s="1367"/>
      <c r="C39" s="1367"/>
      <c r="D39" s="1367"/>
      <c r="E39" s="1367"/>
      <c r="F39" s="1367"/>
      <c r="G39" s="366"/>
      <c r="H39" s="367"/>
      <c r="I39" s="1368">
        <f t="shared" si="0"/>
        <v>0</v>
      </c>
      <c r="J39" s="1369"/>
      <c r="K39" s="1370"/>
      <c r="L39" s="1371"/>
      <c r="M39" s="1372"/>
    </row>
    <row r="40" spans="1:13" x14ac:dyDescent="0.2">
      <c r="A40" s="252" t="s">
        <v>283</v>
      </c>
      <c r="B40" s="1361"/>
      <c r="C40" s="1361"/>
      <c r="D40" s="1361"/>
      <c r="E40" s="1361"/>
      <c r="F40" s="1361"/>
      <c r="G40" s="364"/>
      <c r="H40" s="365"/>
      <c r="I40" s="1362">
        <f t="shared" si="0"/>
        <v>0</v>
      </c>
      <c r="J40" s="1363"/>
      <c r="K40" s="1364"/>
      <c r="L40" s="1365"/>
      <c r="M40" s="1366"/>
    </row>
    <row r="41" spans="1:13" ht="13.5" thickBot="1" x14ac:dyDescent="0.25">
      <c r="A41" s="253" t="s">
        <v>284</v>
      </c>
      <c r="B41" s="1373" t="s">
        <v>191</v>
      </c>
      <c r="C41" s="1374"/>
      <c r="D41" s="1374"/>
      <c r="E41" s="1374"/>
      <c r="F41" s="1375"/>
      <c r="G41" s="366"/>
      <c r="H41" s="367"/>
      <c r="I41" s="1368">
        <f t="shared" si="0"/>
        <v>0</v>
      </c>
      <c r="J41" s="1369"/>
      <c r="K41" s="1370"/>
      <c r="L41" s="1371"/>
      <c r="M41" s="1372"/>
    </row>
    <row r="42" spans="1:13" x14ac:dyDescent="0.2">
      <c r="A42" s="252" t="s">
        <v>283</v>
      </c>
      <c r="B42" s="1361"/>
      <c r="C42" s="1361"/>
      <c r="D42" s="1361"/>
      <c r="E42" s="1361"/>
      <c r="F42" s="1361"/>
      <c r="G42" s="364"/>
      <c r="H42" s="365"/>
      <c r="I42" s="1362">
        <f t="shared" si="0"/>
        <v>0</v>
      </c>
      <c r="J42" s="1363"/>
      <c r="K42" s="1364"/>
      <c r="L42" s="1365"/>
      <c r="M42" s="1366"/>
    </row>
    <row r="43" spans="1:13" ht="13.5" thickBot="1" x14ac:dyDescent="0.25">
      <c r="A43" s="253" t="s">
        <v>284</v>
      </c>
      <c r="B43" s="1373"/>
      <c r="C43" s="1374"/>
      <c r="D43" s="1374"/>
      <c r="E43" s="1374"/>
      <c r="F43" s="1375"/>
      <c r="G43" s="366"/>
      <c r="H43" s="367"/>
      <c r="I43" s="1368">
        <f t="shared" si="0"/>
        <v>0</v>
      </c>
      <c r="J43" s="1369"/>
      <c r="K43" s="1370"/>
      <c r="L43" s="1371"/>
      <c r="M43" s="1372"/>
    </row>
    <row r="44" spans="1:13" x14ac:dyDescent="0.2">
      <c r="A44" s="252" t="s">
        <v>283</v>
      </c>
      <c r="B44" s="1361"/>
      <c r="C44" s="1361"/>
      <c r="D44" s="1361"/>
      <c r="E44" s="1361"/>
      <c r="F44" s="1361"/>
      <c r="G44" s="364"/>
      <c r="H44" s="365"/>
      <c r="I44" s="1362">
        <f t="shared" si="0"/>
        <v>0</v>
      </c>
      <c r="J44" s="1363"/>
      <c r="K44" s="1364"/>
      <c r="L44" s="1365"/>
      <c r="M44" s="1366"/>
    </row>
    <row r="45" spans="1:13" ht="13.5" thickBot="1" x14ac:dyDescent="0.25">
      <c r="A45" s="253" t="s">
        <v>284</v>
      </c>
      <c r="B45" s="1367"/>
      <c r="C45" s="1367"/>
      <c r="D45" s="1367"/>
      <c r="E45" s="1367"/>
      <c r="F45" s="1367"/>
      <c r="G45" s="366"/>
      <c r="H45" s="367"/>
      <c r="I45" s="1368">
        <f t="shared" si="0"/>
        <v>0</v>
      </c>
      <c r="J45" s="1369"/>
      <c r="K45" s="1370"/>
      <c r="L45" s="1371"/>
      <c r="M45" s="1372"/>
    </row>
    <row r="46" spans="1:13" x14ac:dyDescent="0.2">
      <c r="A46" s="252" t="s">
        <v>283</v>
      </c>
      <c r="B46" s="1361"/>
      <c r="C46" s="1361"/>
      <c r="D46" s="1361"/>
      <c r="E46" s="1361"/>
      <c r="F46" s="1361"/>
      <c r="G46" s="364"/>
      <c r="H46" s="365"/>
      <c r="I46" s="1362">
        <f t="shared" si="0"/>
        <v>0</v>
      </c>
      <c r="J46" s="1363"/>
      <c r="K46" s="1364"/>
      <c r="L46" s="1365"/>
      <c r="M46" s="1366"/>
    </row>
    <row r="47" spans="1:13" ht="13.5" thickBot="1" x14ac:dyDescent="0.25">
      <c r="A47" s="253" t="s">
        <v>284</v>
      </c>
      <c r="B47" s="1367"/>
      <c r="C47" s="1367"/>
      <c r="D47" s="1367"/>
      <c r="E47" s="1367"/>
      <c r="F47" s="1367"/>
      <c r="G47" s="366"/>
      <c r="H47" s="367"/>
      <c r="I47" s="1368">
        <f t="shared" si="0"/>
        <v>0</v>
      </c>
      <c r="J47" s="1369"/>
      <c r="K47" s="1370"/>
      <c r="L47" s="1371"/>
      <c r="M47" s="1372"/>
    </row>
    <row r="48" spans="1:13" ht="13.9" customHeight="1" thickBot="1" x14ac:dyDescent="0.25">
      <c r="A48" s="254" t="s">
        <v>285</v>
      </c>
      <c r="B48" s="368"/>
      <c r="C48" s="255"/>
      <c r="D48" s="1347" t="s">
        <v>252</v>
      </c>
      <c r="E48" s="1348"/>
      <c r="F48" s="1349"/>
      <c r="G48" s="369"/>
      <c r="H48" s="257"/>
      <c r="I48" s="258"/>
      <c r="J48" s="258"/>
      <c r="K48" s="258"/>
      <c r="L48" s="258"/>
      <c r="M48" s="259"/>
    </row>
    <row r="49" spans="1:13" ht="13.5" thickBot="1" x14ac:dyDescent="0.25">
      <c r="A49" s="250" t="s">
        <v>286</v>
      </c>
      <c r="B49" s="256"/>
      <c r="C49" s="256"/>
      <c r="D49" s="1350" t="s">
        <v>15</v>
      </c>
      <c r="E49" s="1350"/>
      <c r="F49" s="1350"/>
      <c r="G49" s="1350"/>
      <c r="H49" s="1351"/>
      <c r="I49" s="1352"/>
      <c r="J49" s="1353"/>
      <c r="K49" s="1353"/>
      <c r="L49" s="1353"/>
      <c r="M49" s="1354"/>
    </row>
    <row r="50" spans="1:13" s="241" customFormat="1" ht="27.75" customHeight="1" x14ac:dyDescent="0.2">
      <c r="A50" s="1355" t="s">
        <v>287</v>
      </c>
      <c r="B50" s="1356"/>
      <c r="C50" s="1356"/>
      <c r="D50" s="1356"/>
      <c r="E50" s="1356"/>
      <c r="F50" s="1356" t="s">
        <v>270</v>
      </c>
      <c r="G50" s="1356"/>
      <c r="H50" s="260" t="s">
        <v>288</v>
      </c>
      <c r="I50" s="1357" t="s">
        <v>289</v>
      </c>
      <c r="J50" s="1358"/>
      <c r="K50" s="1359"/>
      <c r="L50" s="1358" t="s">
        <v>290</v>
      </c>
      <c r="M50" s="1360"/>
    </row>
    <row r="51" spans="1:13" x14ac:dyDescent="0.2">
      <c r="A51" s="1334"/>
      <c r="B51" s="1335"/>
      <c r="C51" s="1335"/>
      <c r="D51" s="1335"/>
      <c r="E51" s="1335"/>
      <c r="F51" s="1336"/>
      <c r="G51" s="1336"/>
      <c r="H51" s="370"/>
      <c r="I51" s="1337"/>
      <c r="J51" s="1338"/>
      <c r="K51" s="1339"/>
      <c r="L51" s="1340"/>
      <c r="M51" s="1341"/>
    </row>
    <row r="52" spans="1:13" x14ac:dyDescent="0.2">
      <c r="A52" s="1334"/>
      <c r="B52" s="1335"/>
      <c r="C52" s="1335"/>
      <c r="D52" s="1335"/>
      <c r="E52" s="1335"/>
      <c r="F52" s="1336"/>
      <c r="G52" s="1336"/>
      <c r="H52" s="370"/>
      <c r="I52" s="1337"/>
      <c r="J52" s="1338"/>
      <c r="K52" s="1339"/>
      <c r="L52" s="1340"/>
      <c r="M52" s="1341"/>
    </row>
    <row r="53" spans="1:13" x14ac:dyDescent="0.2">
      <c r="A53" s="1334"/>
      <c r="B53" s="1335"/>
      <c r="C53" s="1335"/>
      <c r="D53" s="1335"/>
      <c r="E53" s="1335"/>
      <c r="F53" s="1336"/>
      <c r="G53" s="1336"/>
      <c r="H53" s="370"/>
      <c r="I53" s="1337"/>
      <c r="J53" s="1338"/>
      <c r="K53" s="1339"/>
      <c r="L53" s="1340"/>
      <c r="M53" s="1341"/>
    </row>
    <row r="54" spans="1:13" ht="13.5" thickBot="1" x14ac:dyDescent="0.25">
      <c r="A54" s="1342"/>
      <c r="B54" s="1343"/>
      <c r="C54" s="1343"/>
      <c r="D54" s="1343"/>
      <c r="E54" s="1343"/>
      <c r="F54" s="1344"/>
      <c r="G54" s="1344"/>
      <c r="H54" s="371"/>
      <c r="I54" s="1337"/>
      <c r="J54" s="1338"/>
      <c r="K54" s="1339"/>
      <c r="L54" s="1345"/>
      <c r="M54" s="1346"/>
    </row>
    <row r="55" spans="1:13" ht="12.4" customHeight="1" thickBot="1" x14ac:dyDescent="0.25">
      <c r="A55" s="1318" t="s">
        <v>291</v>
      </c>
      <c r="B55" s="1319"/>
      <c r="C55" s="1319"/>
      <c r="D55" s="1319"/>
      <c r="E55" s="1319"/>
      <c r="F55" s="1319"/>
      <c r="G55" s="1319"/>
      <c r="H55" s="1319"/>
      <c r="I55" s="1319"/>
      <c r="J55" s="1319"/>
      <c r="K55" s="1320"/>
      <c r="L55" s="1320"/>
      <c r="M55" s="1321"/>
    </row>
    <row r="56" spans="1:13" ht="12.75" customHeight="1" x14ac:dyDescent="0.2">
      <c r="A56" s="1322"/>
      <c r="B56" s="1323"/>
      <c r="C56" s="1323"/>
      <c r="D56" s="1323"/>
      <c r="E56" s="1323"/>
      <c r="F56" s="1323"/>
      <c r="G56" s="1323"/>
      <c r="H56" s="1323"/>
      <c r="I56" s="1323"/>
      <c r="J56" s="1323"/>
      <c r="K56" s="1323"/>
      <c r="L56" s="1323"/>
      <c r="M56" s="1324"/>
    </row>
    <row r="57" spans="1:13" ht="12.75" customHeight="1" x14ac:dyDescent="0.2">
      <c r="A57" s="1325"/>
      <c r="B57" s="1326"/>
      <c r="C57" s="1326"/>
      <c r="D57" s="1326"/>
      <c r="E57" s="1326"/>
      <c r="F57" s="1326"/>
      <c r="G57" s="1326"/>
      <c r="H57" s="1326"/>
      <c r="I57" s="1326"/>
      <c r="J57" s="1326"/>
      <c r="K57" s="1326"/>
      <c r="L57" s="1326"/>
      <c r="M57" s="1327"/>
    </row>
    <row r="58" spans="1:13" ht="12.75" customHeight="1" x14ac:dyDescent="0.2">
      <c r="A58" s="1325"/>
      <c r="B58" s="1326"/>
      <c r="C58" s="1326"/>
      <c r="D58" s="1326"/>
      <c r="E58" s="1326"/>
      <c r="F58" s="1326"/>
      <c r="G58" s="1326"/>
      <c r="H58" s="1326"/>
      <c r="I58" s="1326"/>
      <c r="J58" s="1326"/>
      <c r="K58" s="1326"/>
      <c r="L58" s="1326"/>
      <c r="M58" s="1327"/>
    </row>
    <row r="59" spans="1:13" ht="12.75" customHeight="1" thickBot="1" x14ac:dyDescent="0.25">
      <c r="A59" s="1328"/>
      <c r="B59" s="1329"/>
      <c r="C59" s="1329"/>
      <c r="D59" s="1329"/>
      <c r="E59" s="1329"/>
      <c r="F59" s="1329"/>
      <c r="G59" s="1329"/>
      <c r="H59" s="1329"/>
      <c r="I59" s="1329"/>
      <c r="J59" s="1329"/>
      <c r="K59" s="1329"/>
      <c r="L59" s="1329"/>
      <c r="M59" s="1330"/>
    </row>
    <row r="60" spans="1:13" ht="27" customHeight="1" thickBot="1" x14ac:dyDescent="0.25">
      <c r="A60" s="1331" t="s">
        <v>292</v>
      </c>
      <c r="B60" s="1332"/>
      <c r="C60" s="1332"/>
      <c r="D60" s="1332"/>
      <c r="E60" s="1332"/>
      <c r="F60" s="1332"/>
      <c r="G60" s="1332"/>
      <c r="H60" s="1332"/>
      <c r="I60" s="1332"/>
      <c r="J60" s="1332"/>
      <c r="K60" s="1332"/>
      <c r="L60" s="1332"/>
      <c r="M60" s="1333"/>
    </row>
    <row r="61" spans="1:13" s="242" customFormat="1" ht="14.25" customHeight="1" x14ac:dyDescent="0.2">
      <c r="A61" s="1305" t="s">
        <v>117</v>
      </c>
      <c r="B61" s="1306"/>
      <c r="C61" s="1307"/>
      <c r="D61" s="1308" t="s">
        <v>118</v>
      </c>
      <c r="E61" s="1307"/>
      <c r="F61" s="1308" t="s">
        <v>159</v>
      </c>
      <c r="G61" s="1306"/>
      <c r="H61" s="1306"/>
      <c r="I61" s="1306"/>
      <c r="J61" s="1306"/>
      <c r="K61" s="1306"/>
      <c r="L61" s="1306"/>
      <c r="M61" s="1309"/>
    </row>
    <row r="62" spans="1:13" s="215" customFormat="1" ht="29.25" customHeight="1" thickBot="1" x14ac:dyDescent="0.25">
      <c r="A62" s="1310"/>
      <c r="B62" s="1311"/>
      <c r="C62" s="1312"/>
      <c r="D62" s="1313"/>
      <c r="E62" s="1314"/>
      <c r="F62" s="1315"/>
      <c r="G62" s="1316"/>
      <c r="H62" s="1316"/>
      <c r="I62" s="1316"/>
      <c r="J62" s="1316"/>
      <c r="K62" s="1316"/>
      <c r="L62" s="1316"/>
      <c r="M62" s="1317"/>
    </row>
    <row r="63" spans="1:13" ht="74.099999999999994" customHeight="1" x14ac:dyDescent="0.2">
      <c r="A63" s="1304" t="s">
        <v>98</v>
      </c>
      <c r="B63" s="1304"/>
      <c r="C63" s="1304"/>
      <c r="D63" s="1304"/>
      <c r="E63" s="1304"/>
      <c r="F63" s="1304"/>
      <c r="G63" s="1304"/>
      <c r="H63" s="1304"/>
      <c r="I63" s="1304"/>
      <c r="J63" s="1304"/>
      <c r="K63" s="1304"/>
      <c r="L63" s="1304"/>
      <c r="M63" s="1304"/>
    </row>
  </sheetData>
  <sheetProtection password="DA8F" sheet="1" selectLockedCells="1"/>
  <mergeCells count="119">
    <mergeCell ref="A60:M60"/>
    <mergeCell ref="H24:M24"/>
    <mergeCell ref="H25:M25"/>
    <mergeCell ref="I26:M26"/>
    <mergeCell ref="A63:M63"/>
    <mergeCell ref="A61:C61"/>
    <mergeCell ref="D61:E61"/>
    <mergeCell ref="F61:M61"/>
    <mergeCell ref="A62:C62"/>
    <mergeCell ref="D62:E62"/>
    <mergeCell ref="F62:M62"/>
    <mergeCell ref="A54:E54"/>
    <mergeCell ref="F54:G54"/>
    <mergeCell ref="I54:K54"/>
    <mergeCell ref="L54:M54"/>
    <mergeCell ref="A55:M55"/>
    <mergeCell ref="A56:M56"/>
    <mergeCell ref="A57:M57"/>
    <mergeCell ref="A58:M58"/>
    <mergeCell ref="A59:M59"/>
    <mergeCell ref="A51:E51"/>
    <mergeCell ref="F51:G51"/>
    <mergeCell ref="I51:K51"/>
    <mergeCell ref="L51:M51"/>
    <mergeCell ref="A52:E52"/>
    <mergeCell ref="F52:G52"/>
    <mergeCell ref="I52:K52"/>
    <mergeCell ref="L52:M52"/>
    <mergeCell ref="A53:E53"/>
    <mergeCell ref="F53:G53"/>
    <mergeCell ref="I53:K53"/>
    <mergeCell ref="L53:M53"/>
    <mergeCell ref="B47:F47"/>
    <mergeCell ref="I47:K47"/>
    <mergeCell ref="L47:M47"/>
    <mergeCell ref="D48:F48"/>
    <mergeCell ref="D49:H49"/>
    <mergeCell ref="I49:M49"/>
    <mergeCell ref="A50:E50"/>
    <mergeCell ref="F50:G50"/>
    <mergeCell ref="I50:K50"/>
    <mergeCell ref="L50:M50"/>
    <mergeCell ref="B44:F44"/>
    <mergeCell ref="I44:K44"/>
    <mergeCell ref="L44:M44"/>
    <mergeCell ref="B45:F45"/>
    <mergeCell ref="I45:K45"/>
    <mergeCell ref="L45:M45"/>
    <mergeCell ref="B46:F46"/>
    <mergeCell ref="I46:K46"/>
    <mergeCell ref="L46:M46"/>
    <mergeCell ref="B41:F41"/>
    <mergeCell ref="I41:K41"/>
    <mergeCell ref="L41:M41"/>
    <mergeCell ref="B42:F42"/>
    <mergeCell ref="I42:K42"/>
    <mergeCell ref="L42:M42"/>
    <mergeCell ref="B43:F43"/>
    <mergeCell ref="I43:K43"/>
    <mergeCell ref="L43:M43"/>
    <mergeCell ref="B38:F38"/>
    <mergeCell ref="I38:K38"/>
    <mergeCell ref="L38:M38"/>
    <mergeCell ref="B39:F39"/>
    <mergeCell ref="I39:K39"/>
    <mergeCell ref="L39:M39"/>
    <mergeCell ref="B40:F40"/>
    <mergeCell ref="I40:K40"/>
    <mergeCell ref="L40:M40"/>
    <mergeCell ref="D35:H35"/>
    <mergeCell ref="A31:M31"/>
    <mergeCell ref="I35:M35"/>
    <mergeCell ref="A36:A37"/>
    <mergeCell ref="B36:F37"/>
    <mergeCell ref="G36:H36"/>
    <mergeCell ref="I36:M36"/>
    <mergeCell ref="I37:K37"/>
    <mergeCell ref="L37:M37"/>
    <mergeCell ref="B28:E28"/>
    <mergeCell ref="B22:M22"/>
    <mergeCell ref="B24:E24"/>
    <mergeCell ref="A27:M27"/>
    <mergeCell ref="B26:E26"/>
    <mergeCell ref="F24:G24"/>
    <mergeCell ref="B29:E29"/>
    <mergeCell ref="B30:E30"/>
    <mergeCell ref="A32:A34"/>
    <mergeCell ref="B32:B34"/>
    <mergeCell ref="C32:H34"/>
    <mergeCell ref="R5:U5"/>
    <mergeCell ref="B10:H10"/>
    <mergeCell ref="I10:J10"/>
    <mergeCell ref="K10:M10"/>
    <mergeCell ref="B11:M11"/>
    <mergeCell ref="A12:M12"/>
    <mergeCell ref="O12:W14"/>
    <mergeCell ref="H14:M14"/>
    <mergeCell ref="B16:E16"/>
    <mergeCell ref="F16:G16"/>
    <mergeCell ref="H16:M16"/>
    <mergeCell ref="A15:M15"/>
    <mergeCell ref="N2:O2"/>
    <mergeCell ref="N5:Q5"/>
    <mergeCell ref="F25:G25"/>
    <mergeCell ref="F26:G26"/>
    <mergeCell ref="A1:M1"/>
    <mergeCell ref="B2:E2"/>
    <mergeCell ref="G9:H9"/>
    <mergeCell ref="I9:J9"/>
    <mergeCell ref="K9:M9"/>
    <mergeCell ref="A13:M13"/>
    <mergeCell ref="B17:G17"/>
    <mergeCell ref="H17:H18"/>
    <mergeCell ref="I17:M18"/>
    <mergeCell ref="B18:G18"/>
    <mergeCell ref="C19:M19"/>
    <mergeCell ref="B20:M20"/>
    <mergeCell ref="B21:M21"/>
    <mergeCell ref="B25:E25"/>
  </mergeCells>
  <dataValidations count="4">
    <dataValidation allowBlank="1" showInputMessage="1" showErrorMessage="1" promptTitle="Telefonnummer" prompt="Bitte geben Sie hier die vollständige Telefonnummer mit Vorwahl an._x000a_Das Reisebüro wird sich im Bedarfsfall mit Ihnen in Verbindung setzen." sqref="B20"/>
    <dataValidation type="list" allowBlank="1" showInputMessage="1" showErrorMessage="1" sqref="B19 G48 B48 B32:B34">
      <formula1>"ja,nein"</formula1>
    </dataValidation>
    <dataValidation type="list" allowBlank="1" showInputMessage="1" showErrorMessage="1" sqref="F51:F54">
      <formula1>"Einzelzimmer,Doppelzimmer"</formula1>
    </dataValidation>
    <dataValidation allowBlank="1" showInputMessage="1" showErrorMessage="1" promptTitle="Personalschlüssel" prompt="Geben Sie hier bitte die Personalnummer an." sqref="B22:M22"/>
  </dataValidations>
  <hyperlinks>
    <hyperlink ref="B8" r:id="rId1"/>
  </hyperlinks>
  <pageMargins left="0.70866141732283472" right="0.70866141732283472" top="0.31496062992125984" bottom="0.39370078740157483" header="0.31496062992125984" footer="0.15748031496062992"/>
  <pageSetup paperSize="9" scale="85" orientation="portrait" blackAndWhite="1"/>
  <headerFooter>
    <oddFooter>&amp;L&amp;"Arial,Kursiv"Vordruck Stand: Januar 2021</oddFooter>
  </headerFooter>
  <rowBreaks count="1" manualBreakCount="1">
    <brk id="62"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123825</xdr:colOff>
                    <xdr:row>12</xdr:row>
                    <xdr:rowOff>9525</xdr:rowOff>
                  </from>
                  <to>
                    <xdr:col>6</xdr:col>
                    <xdr:colOff>142875</xdr:colOff>
                    <xdr:row>13</xdr:row>
                    <xdr:rowOff>180975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142875</xdr:colOff>
                    <xdr:row>12</xdr:row>
                    <xdr:rowOff>9525</xdr:rowOff>
                  </from>
                  <to>
                    <xdr:col>7</xdr:col>
                    <xdr:colOff>142875</xdr:colOff>
                    <xdr:row>13</xdr:row>
                    <xdr:rowOff>180975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19050</xdr:colOff>
                    <xdr:row>12</xdr:row>
                    <xdr:rowOff>9525</xdr:rowOff>
                  </from>
                  <to>
                    <xdr:col>8</xdr:col>
                    <xdr:colOff>123825</xdr:colOff>
                    <xdr:row>13</xdr:row>
                    <xdr:rowOff>180975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666750</xdr:colOff>
                    <xdr:row>11</xdr:row>
                    <xdr:rowOff>333375</xdr:rowOff>
                  </from>
                  <to>
                    <xdr:col>11</xdr:col>
                    <xdr:colOff>85725</xdr:colOff>
                    <xdr:row>14</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34998626667073579"/>
    <pageSetUpPr fitToPage="1"/>
  </sheetPr>
  <dimension ref="A1:X51"/>
  <sheetViews>
    <sheetView showGridLines="0" showZeros="0" zoomScale="120" zoomScaleNormal="120" workbookViewId="0">
      <selection activeCell="F3" sqref="F3:G3"/>
    </sheetView>
  </sheetViews>
  <sheetFormatPr baseColWidth="10" defaultColWidth="11.28515625" defaultRowHeight="12.75" x14ac:dyDescent="0.2"/>
  <cols>
    <col min="1" max="1" width="21" style="39" customWidth="1"/>
    <col min="2" max="3" width="5.28515625" style="39" customWidth="1"/>
    <col min="4" max="5" width="5" style="39" customWidth="1"/>
    <col min="6" max="6" width="8.28515625" style="39" customWidth="1"/>
    <col min="7" max="7" width="10.7109375" style="39" customWidth="1"/>
    <col min="8" max="8" width="9.28515625" style="39" customWidth="1"/>
    <col min="9" max="9" width="10.7109375" style="39" customWidth="1"/>
    <col min="10" max="10" width="9.7109375" style="39" customWidth="1"/>
    <col min="11" max="11" width="10.7109375" style="39" customWidth="1"/>
    <col min="12" max="12" width="11.28515625" style="39"/>
    <col min="13" max="13" width="9.140625" style="39" customWidth="1"/>
    <col min="14" max="16384" width="11.28515625" style="39"/>
  </cols>
  <sheetData>
    <row r="1" spans="1:24" ht="75.400000000000006" customHeight="1" thickBot="1" x14ac:dyDescent="0.25">
      <c r="A1" s="1553" t="s">
        <v>21</v>
      </c>
      <c r="B1" s="1554"/>
      <c r="C1" s="1554"/>
      <c r="D1" s="1554"/>
      <c r="E1" s="1554"/>
      <c r="F1" s="1554"/>
      <c r="G1" s="1554"/>
      <c r="H1" s="1554"/>
      <c r="I1" s="1554"/>
      <c r="J1" s="1554"/>
      <c r="K1" s="1554"/>
      <c r="L1" s="1007"/>
      <c r="M1" s="1008"/>
      <c r="N1" s="1008"/>
      <c r="O1" s="1008"/>
      <c r="P1" s="1008"/>
      <c r="Q1" s="1008"/>
      <c r="R1" s="1009"/>
      <c r="S1" s="1009"/>
      <c r="T1" s="1009"/>
      <c r="U1" s="1009"/>
      <c r="V1" s="1009"/>
      <c r="W1" s="1009"/>
      <c r="X1" s="1009"/>
    </row>
    <row r="2" spans="1:24" s="38" customFormat="1" ht="32.25" customHeight="1" x14ac:dyDescent="0.2">
      <c r="A2" s="1555" t="s">
        <v>18</v>
      </c>
      <c r="B2" s="1556"/>
      <c r="C2" s="1556"/>
      <c r="D2" s="1556"/>
      <c r="E2" s="1557">
        <f>IF('Dienstreiseantrag eintägig'!A20&gt;0,'Dienstreiseantrag eintägig'!A20,'Dienstreiseantrag mehrtägig'!A21)</f>
        <v>0</v>
      </c>
      <c r="F2" s="1557"/>
      <c r="G2" s="1557"/>
      <c r="H2" s="1557"/>
      <c r="I2" s="1557"/>
      <c r="J2" s="1558" t="s">
        <v>293</v>
      </c>
      <c r="K2" s="1559"/>
      <c r="L2" s="1007" t="s">
        <v>321</v>
      </c>
      <c r="M2" s="1008"/>
      <c r="N2" s="1551" t="str">
        <f>Personenstammblatt!J23</f>
        <v>Januar 2021</v>
      </c>
      <c r="O2" s="1552"/>
      <c r="P2" s="299"/>
      <c r="Q2" s="299"/>
      <c r="R2" s="1009"/>
      <c r="S2" s="1009"/>
      <c r="T2" s="1009"/>
      <c r="U2" s="1009"/>
      <c r="V2" s="1009"/>
      <c r="W2" s="1009"/>
      <c r="X2" s="1009"/>
    </row>
    <row r="3" spans="1:24" s="38" customFormat="1" ht="32.25" customHeight="1" thickBot="1" x14ac:dyDescent="0.25">
      <c r="A3" s="261" t="s">
        <v>323</v>
      </c>
      <c r="B3" s="1564" t="str">
        <f>CONCATENATE(LEFT(Personenstammblatt!AE1,8)," / ",Personenstammblatt!AB18)</f>
        <v xml:space="preserve"> / </v>
      </c>
      <c r="C3" s="1565"/>
      <c r="D3" s="1566"/>
      <c r="E3" s="262" t="s">
        <v>19</v>
      </c>
      <c r="F3" s="1560">
        <f>IF('Dienstreiseantrag eintägig'!G12&gt;0,'Dienstreiseantrag eintägig'!G12,'Dienstreiseantrag mehrtägig'!G13)</f>
        <v>0</v>
      </c>
      <c r="G3" s="1567"/>
      <c r="H3" s="263" t="s">
        <v>20</v>
      </c>
      <c r="I3" s="1560">
        <f>IF('Dienstreiseantrag eintägig'!G12&gt;0,'Dienstreiseantrag eintägig'!G12,'Dienstreiseantrag mehrtägig'!R13)</f>
        <v>0</v>
      </c>
      <c r="J3" s="1561"/>
      <c r="K3" s="271"/>
      <c r="L3" s="37"/>
      <c r="M3" s="37"/>
    </row>
    <row r="4" spans="1:24" s="38" customFormat="1" ht="12.75" customHeight="1" x14ac:dyDescent="0.2">
      <c r="A4" s="45" t="s">
        <v>173</v>
      </c>
      <c r="B4" s="1543"/>
      <c r="C4" s="1544"/>
      <c r="D4" s="1545" t="s">
        <v>110</v>
      </c>
      <c r="E4" s="1546"/>
      <c r="F4" s="1547"/>
      <c r="G4" s="1548"/>
      <c r="H4" s="46"/>
      <c r="I4" s="270"/>
      <c r="J4" s="270"/>
      <c r="K4" s="269"/>
      <c r="L4" s="37"/>
      <c r="M4" s="37"/>
    </row>
    <row r="5" spans="1:24" ht="13.9" customHeight="1" x14ac:dyDescent="0.2">
      <c r="A5" s="42" t="s">
        <v>175</v>
      </c>
      <c r="B5" s="1534"/>
      <c r="C5" s="1534"/>
      <c r="D5" s="1534"/>
      <c r="E5" s="1534"/>
      <c r="F5" s="1534"/>
      <c r="G5" s="1535"/>
      <c r="H5" s="1521" t="s">
        <v>180</v>
      </c>
      <c r="I5" s="1523"/>
      <c r="J5" s="1524"/>
      <c r="K5" s="1525"/>
      <c r="N5" s="40"/>
    </row>
    <row r="6" spans="1:24" x14ac:dyDescent="0.2">
      <c r="A6" s="41" t="s">
        <v>176</v>
      </c>
      <c r="B6" s="1529"/>
      <c r="C6" s="1530"/>
      <c r="D6" s="1530"/>
      <c r="E6" s="1530"/>
      <c r="F6" s="1530"/>
      <c r="G6" s="1531"/>
      <c r="H6" s="1522"/>
      <c r="I6" s="1526"/>
      <c r="J6" s="1527"/>
      <c r="K6" s="1528"/>
      <c r="N6" s="40"/>
    </row>
    <row r="7" spans="1:24" ht="26.65" customHeight="1" x14ac:dyDescent="0.2">
      <c r="A7" s="44" t="s">
        <v>182</v>
      </c>
      <c r="B7" s="1536"/>
      <c r="C7" s="1537"/>
      <c r="D7" s="1537"/>
      <c r="E7" s="1537"/>
      <c r="F7" s="1537"/>
      <c r="G7" s="1537"/>
      <c r="H7" s="1537"/>
      <c r="I7" s="1537"/>
      <c r="J7" s="1537"/>
      <c r="K7" s="1538"/>
    </row>
    <row r="8" spans="1:24" x14ac:dyDescent="0.2">
      <c r="A8" s="42" t="s">
        <v>179</v>
      </c>
      <c r="B8" s="1509" t="s">
        <v>191</v>
      </c>
      <c r="C8" s="1516"/>
      <c r="D8" s="1516"/>
      <c r="E8" s="1516"/>
      <c r="F8" s="1516"/>
      <c r="G8" s="1516"/>
      <c r="H8" s="1516"/>
      <c r="I8" s="1516"/>
      <c r="J8" s="1516"/>
      <c r="K8" s="1517"/>
    </row>
    <row r="9" spans="1:24" x14ac:dyDescent="0.2">
      <c r="A9" s="42" t="s">
        <v>294</v>
      </c>
      <c r="B9" s="1518"/>
      <c r="C9" s="1519"/>
      <c r="D9" s="1519"/>
      <c r="E9" s="1519"/>
      <c r="F9" s="1519"/>
      <c r="G9" s="1519"/>
      <c r="H9" s="1519"/>
      <c r="I9" s="1519"/>
      <c r="J9" s="1519"/>
      <c r="K9" s="1520"/>
      <c r="L9" s="265"/>
    </row>
    <row r="10" spans="1:24" x14ac:dyDescent="0.2">
      <c r="A10" s="466" t="s">
        <v>324</v>
      </c>
      <c r="B10" s="1509"/>
      <c r="C10" s="1516"/>
      <c r="D10" s="1516"/>
      <c r="E10" s="1516"/>
      <c r="F10" s="1516"/>
      <c r="G10" s="1516"/>
      <c r="H10" s="1516"/>
      <c r="I10" s="1516"/>
      <c r="J10" s="1516"/>
      <c r="K10" s="1517"/>
    </row>
    <row r="11" spans="1:24" x14ac:dyDescent="0.2">
      <c r="A11" s="43" t="s">
        <v>278</v>
      </c>
      <c r="B11" s="1539"/>
      <c r="C11" s="1540"/>
      <c r="D11" s="1540"/>
      <c r="E11" s="1540"/>
      <c r="F11" s="1505" t="s">
        <v>183</v>
      </c>
      <c r="G11" s="1505"/>
      <c r="H11" s="1505"/>
      <c r="I11" s="1505"/>
      <c r="J11" s="1506"/>
      <c r="K11" s="1507"/>
    </row>
    <row r="12" spans="1:24" ht="15" customHeight="1" x14ac:dyDescent="0.2">
      <c r="A12" s="42" t="s">
        <v>189</v>
      </c>
      <c r="B12" s="1508"/>
      <c r="C12" s="1508"/>
      <c r="D12" s="1508"/>
      <c r="E12" s="1509"/>
      <c r="F12" s="1510" t="s">
        <v>25</v>
      </c>
      <c r="G12" s="1510"/>
      <c r="H12" s="1511"/>
      <c r="I12" s="1511"/>
      <c r="J12" s="1512"/>
      <c r="K12" s="1513"/>
    </row>
    <row r="13" spans="1:24" ht="15" customHeight="1" x14ac:dyDescent="0.2">
      <c r="A13" s="44" t="s">
        <v>279</v>
      </c>
      <c r="B13" s="1508"/>
      <c r="C13" s="1508"/>
      <c r="D13" s="1508"/>
      <c r="E13" s="1509"/>
      <c r="F13" s="1562" t="s">
        <v>295</v>
      </c>
      <c r="G13" s="1563"/>
      <c r="H13" s="1514"/>
      <c r="I13" s="1514"/>
      <c r="J13" s="1142"/>
      <c r="K13" s="1515"/>
    </row>
    <row r="14" spans="1:24" ht="15" customHeight="1" thickBot="1" x14ac:dyDescent="0.25">
      <c r="A14" s="359" t="s">
        <v>190</v>
      </c>
      <c r="B14" s="1495"/>
      <c r="C14" s="1495"/>
      <c r="D14" s="1495"/>
      <c r="E14" s="1496"/>
      <c r="F14" s="1497"/>
      <c r="G14" s="1498"/>
      <c r="H14" s="1499"/>
      <c r="I14" s="1500"/>
      <c r="J14" s="1500"/>
      <c r="K14" s="1501"/>
    </row>
    <row r="15" spans="1:24" ht="3.75" customHeight="1" x14ac:dyDescent="0.2">
      <c r="A15" s="1502"/>
      <c r="B15" s="1503"/>
      <c r="C15" s="1503"/>
      <c r="D15" s="1503"/>
      <c r="E15" s="1503"/>
      <c r="F15" s="1503"/>
      <c r="G15" s="1503"/>
      <c r="H15" s="1503"/>
      <c r="I15" s="1503"/>
      <c r="J15" s="1503"/>
      <c r="K15" s="1504"/>
    </row>
    <row r="16" spans="1:24" s="38" customFormat="1" ht="12.75" customHeight="1" x14ac:dyDescent="0.2">
      <c r="A16" s="185" t="s">
        <v>173</v>
      </c>
      <c r="B16" s="1541"/>
      <c r="C16" s="1542"/>
      <c r="D16" s="1549" t="s">
        <v>110</v>
      </c>
      <c r="E16" s="1550"/>
      <c r="F16" s="1532"/>
      <c r="G16" s="1533"/>
      <c r="H16" s="333"/>
      <c r="I16" s="270"/>
      <c r="J16" s="270"/>
      <c r="K16" s="269"/>
      <c r="L16" s="37"/>
      <c r="M16" s="37"/>
    </row>
    <row r="17" spans="1:14" ht="13.9" customHeight="1" x14ac:dyDescent="0.2">
      <c r="A17" s="42" t="s">
        <v>175</v>
      </c>
      <c r="B17" s="1534"/>
      <c r="C17" s="1534"/>
      <c r="D17" s="1534"/>
      <c r="E17" s="1534"/>
      <c r="F17" s="1534"/>
      <c r="G17" s="1535"/>
      <c r="H17" s="1521" t="s">
        <v>180</v>
      </c>
      <c r="I17" s="1523"/>
      <c r="J17" s="1524"/>
      <c r="K17" s="1525"/>
      <c r="N17" s="40"/>
    </row>
    <row r="18" spans="1:14" x14ac:dyDescent="0.2">
      <c r="A18" s="41" t="s">
        <v>176</v>
      </c>
      <c r="B18" s="1529"/>
      <c r="C18" s="1530"/>
      <c r="D18" s="1530"/>
      <c r="E18" s="1530"/>
      <c r="F18" s="1530"/>
      <c r="G18" s="1531"/>
      <c r="H18" s="1522"/>
      <c r="I18" s="1526"/>
      <c r="J18" s="1527"/>
      <c r="K18" s="1528"/>
      <c r="N18" s="40"/>
    </row>
    <row r="19" spans="1:14" ht="26.65" customHeight="1" x14ac:dyDescent="0.2">
      <c r="A19" s="44" t="s">
        <v>182</v>
      </c>
      <c r="B19" s="1536"/>
      <c r="C19" s="1537"/>
      <c r="D19" s="1537"/>
      <c r="E19" s="1537"/>
      <c r="F19" s="1537"/>
      <c r="G19" s="1537"/>
      <c r="H19" s="1537"/>
      <c r="I19" s="1537"/>
      <c r="J19" s="1537"/>
      <c r="K19" s="1538"/>
    </row>
    <row r="20" spans="1:14" x14ac:dyDescent="0.2">
      <c r="A20" s="42" t="s">
        <v>179</v>
      </c>
      <c r="B20" s="1509" t="s">
        <v>191</v>
      </c>
      <c r="C20" s="1516"/>
      <c r="D20" s="1516"/>
      <c r="E20" s="1516"/>
      <c r="F20" s="1516"/>
      <c r="G20" s="1516"/>
      <c r="H20" s="1516"/>
      <c r="I20" s="1516"/>
      <c r="J20" s="1516"/>
      <c r="K20" s="1517"/>
    </row>
    <row r="21" spans="1:14" x14ac:dyDescent="0.2">
      <c r="A21" s="42" t="s">
        <v>294</v>
      </c>
      <c r="B21" s="1518"/>
      <c r="C21" s="1519"/>
      <c r="D21" s="1519"/>
      <c r="E21" s="1519"/>
      <c r="F21" s="1519"/>
      <c r="G21" s="1519"/>
      <c r="H21" s="1519"/>
      <c r="I21" s="1519"/>
      <c r="J21" s="1519"/>
      <c r="K21" s="1520"/>
      <c r="L21" s="265"/>
    </row>
    <row r="22" spans="1:14" x14ac:dyDescent="0.2">
      <c r="A22" s="466" t="s">
        <v>324</v>
      </c>
      <c r="B22" s="1509"/>
      <c r="C22" s="1516"/>
      <c r="D22" s="1516"/>
      <c r="E22" s="1516"/>
      <c r="F22" s="1516"/>
      <c r="G22" s="1516"/>
      <c r="H22" s="1516"/>
      <c r="I22" s="1516"/>
      <c r="J22" s="1516"/>
      <c r="K22" s="1517"/>
    </row>
    <row r="23" spans="1:14" x14ac:dyDescent="0.2">
      <c r="A23" s="43" t="s">
        <v>278</v>
      </c>
      <c r="B23" s="1539"/>
      <c r="C23" s="1540"/>
      <c r="D23" s="1540"/>
      <c r="E23" s="1540"/>
      <c r="F23" s="1505" t="s">
        <v>183</v>
      </c>
      <c r="G23" s="1505"/>
      <c r="H23" s="1505"/>
      <c r="I23" s="1505"/>
      <c r="J23" s="1506"/>
      <c r="K23" s="1507"/>
    </row>
    <row r="24" spans="1:14" ht="15" customHeight="1" x14ac:dyDescent="0.2">
      <c r="A24" s="42" t="s">
        <v>189</v>
      </c>
      <c r="B24" s="1508"/>
      <c r="C24" s="1508"/>
      <c r="D24" s="1508"/>
      <c r="E24" s="1509"/>
      <c r="F24" s="1510" t="s">
        <v>25</v>
      </c>
      <c r="G24" s="1510"/>
      <c r="H24" s="1511"/>
      <c r="I24" s="1511"/>
      <c r="J24" s="1512"/>
      <c r="K24" s="1513"/>
    </row>
    <row r="25" spans="1:14" ht="15" customHeight="1" x14ac:dyDescent="0.2">
      <c r="A25" s="44" t="s">
        <v>279</v>
      </c>
      <c r="B25" s="1508"/>
      <c r="C25" s="1508"/>
      <c r="D25" s="1508"/>
      <c r="E25" s="1509"/>
      <c r="F25" s="1562" t="s">
        <v>295</v>
      </c>
      <c r="G25" s="1563"/>
      <c r="H25" s="1514"/>
      <c r="I25" s="1514"/>
      <c r="J25" s="1142"/>
      <c r="K25" s="1515"/>
    </row>
    <row r="26" spans="1:14" ht="15" customHeight="1" thickBot="1" x14ac:dyDescent="0.25">
      <c r="A26" s="359" t="s">
        <v>190</v>
      </c>
      <c r="B26" s="1495"/>
      <c r="C26" s="1495"/>
      <c r="D26" s="1495"/>
      <c r="E26" s="1496"/>
      <c r="F26" s="1497"/>
      <c r="G26" s="1498"/>
      <c r="H26" s="1499"/>
      <c r="I26" s="1500"/>
      <c r="J26" s="1500"/>
      <c r="K26" s="1501"/>
    </row>
    <row r="27" spans="1:14" ht="3.75" customHeight="1" x14ac:dyDescent="0.2">
      <c r="A27" s="1502"/>
      <c r="B27" s="1503"/>
      <c r="C27" s="1503"/>
      <c r="D27" s="1503"/>
      <c r="E27" s="1503"/>
      <c r="F27" s="1503"/>
      <c r="G27" s="1503"/>
      <c r="H27" s="1503"/>
      <c r="I27" s="1503"/>
      <c r="J27" s="1503"/>
      <c r="K27" s="1504"/>
    </row>
    <row r="28" spans="1:14" s="38" customFormat="1" ht="12.75" customHeight="1" x14ac:dyDescent="0.2">
      <c r="A28" s="185" t="s">
        <v>173</v>
      </c>
      <c r="B28" s="1541"/>
      <c r="C28" s="1542"/>
      <c r="D28" s="1549" t="s">
        <v>110</v>
      </c>
      <c r="E28" s="1550"/>
      <c r="F28" s="1532"/>
      <c r="G28" s="1533"/>
      <c r="H28" s="333"/>
      <c r="I28" s="270"/>
      <c r="J28" s="270"/>
      <c r="K28" s="269"/>
      <c r="L28" s="37"/>
      <c r="M28" s="37"/>
    </row>
    <row r="29" spans="1:14" ht="13.9" customHeight="1" x14ac:dyDescent="0.2">
      <c r="A29" s="42" t="s">
        <v>175</v>
      </c>
      <c r="B29" s="1534"/>
      <c r="C29" s="1534"/>
      <c r="D29" s="1534"/>
      <c r="E29" s="1534"/>
      <c r="F29" s="1534"/>
      <c r="G29" s="1535"/>
      <c r="H29" s="1521" t="s">
        <v>180</v>
      </c>
      <c r="I29" s="1523"/>
      <c r="J29" s="1524"/>
      <c r="K29" s="1525"/>
      <c r="N29" s="40"/>
    </row>
    <row r="30" spans="1:14" x14ac:dyDescent="0.2">
      <c r="A30" s="41" t="s">
        <v>176</v>
      </c>
      <c r="B30" s="1529"/>
      <c r="C30" s="1530"/>
      <c r="D30" s="1530"/>
      <c r="E30" s="1530"/>
      <c r="F30" s="1530"/>
      <c r="G30" s="1531"/>
      <c r="H30" s="1522"/>
      <c r="I30" s="1526"/>
      <c r="J30" s="1527"/>
      <c r="K30" s="1528"/>
      <c r="N30" s="40"/>
    </row>
    <row r="31" spans="1:14" ht="26.65" customHeight="1" x14ac:dyDescent="0.2">
      <c r="A31" s="44" t="s">
        <v>182</v>
      </c>
      <c r="B31" s="1536"/>
      <c r="C31" s="1537"/>
      <c r="D31" s="1537"/>
      <c r="E31" s="1537"/>
      <c r="F31" s="1537"/>
      <c r="G31" s="1537"/>
      <c r="H31" s="1537"/>
      <c r="I31" s="1537"/>
      <c r="J31" s="1537"/>
      <c r="K31" s="1538"/>
    </row>
    <row r="32" spans="1:14" x14ac:dyDescent="0.2">
      <c r="A32" s="42" t="s">
        <v>179</v>
      </c>
      <c r="B32" s="1509" t="s">
        <v>191</v>
      </c>
      <c r="C32" s="1516"/>
      <c r="D32" s="1516"/>
      <c r="E32" s="1516"/>
      <c r="F32" s="1516"/>
      <c r="G32" s="1516"/>
      <c r="H32" s="1516"/>
      <c r="I32" s="1516"/>
      <c r="J32" s="1516"/>
      <c r="K32" s="1517"/>
    </row>
    <row r="33" spans="1:15" x14ac:dyDescent="0.2">
      <c r="A33" s="42" t="s">
        <v>294</v>
      </c>
      <c r="B33" s="1518"/>
      <c r="C33" s="1519"/>
      <c r="D33" s="1519"/>
      <c r="E33" s="1519"/>
      <c r="F33" s="1519"/>
      <c r="G33" s="1519"/>
      <c r="H33" s="1519"/>
      <c r="I33" s="1519"/>
      <c r="J33" s="1519"/>
      <c r="K33" s="1520"/>
      <c r="L33" s="265"/>
    </row>
    <row r="34" spans="1:15" x14ac:dyDescent="0.2">
      <c r="A34" s="466" t="s">
        <v>324</v>
      </c>
      <c r="B34" s="1509"/>
      <c r="C34" s="1516"/>
      <c r="D34" s="1516"/>
      <c r="E34" s="1516"/>
      <c r="F34" s="1516"/>
      <c r="G34" s="1516"/>
      <c r="H34" s="1516"/>
      <c r="I34" s="1516"/>
      <c r="J34" s="1516"/>
      <c r="K34" s="1517"/>
    </row>
    <row r="35" spans="1:15" x14ac:dyDescent="0.2">
      <c r="A35" s="43" t="s">
        <v>278</v>
      </c>
      <c r="B35" s="1539"/>
      <c r="C35" s="1540"/>
      <c r="D35" s="1540"/>
      <c r="E35" s="1540"/>
      <c r="F35" s="1505" t="s">
        <v>183</v>
      </c>
      <c r="G35" s="1505"/>
      <c r="H35" s="1505"/>
      <c r="I35" s="1505"/>
      <c r="J35" s="1506"/>
      <c r="K35" s="1507"/>
    </row>
    <row r="36" spans="1:15" ht="15" customHeight="1" x14ac:dyDescent="0.2">
      <c r="A36" s="42" t="s">
        <v>189</v>
      </c>
      <c r="B36" s="1508"/>
      <c r="C36" s="1508"/>
      <c r="D36" s="1508"/>
      <c r="E36" s="1509"/>
      <c r="F36" s="1510" t="s">
        <v>25</v>
      </c>
      <c r="G36" s="1510"/>
      <c r="H36" s="1511"/>
      <c r="I36" s="1511"/>
      <c r="J36" s="1512"/>
      <c r="K36" s="1513"/>
    </row>
    <row r="37" spans="1:15" ht="15" customHeight="1" x14ac:dyDescent="0.2">
      <c r="A37" s="44" t="s">
        <v>279</v>
      </c>
      <c r="B37" s="1508"/>
      <c r="C37" s="1508"/>
      <c r="D37" s="1508"/>
      <c r="E37" s="1509"/>
      <c r="F37" s="1562" t="s">
        <v>295</v>
      </c>
      <c r="G37" s="1563"/>
      <c r="H37" s="1514"/>
      <c r="I37" s="1514"/>
      <c r="J37" s="1142"/>
      <c r="K37" s="1515"/>
    </row>
    <row r="38" spans="1:15" ht="15" customHeight="1" thickBot="1" x14ac:dyDescent="0.25">
      <c r="A38" s="359" t="s">
        <v>190</v>
      </c>
      <c r="B38" s="1495"/>
      <c r="C38" s="1495"/>
      <c r="D38" s="1495"/>
      <c r="E38" s="1496"/>
      <c r="F38" s="1497"/>
      <c r="G38" s="1498"/>
      <c r="H38" s="1499"/>
      <c r="I38" s="1500"/>
      <c r="J38" s="1500"/>
      <c r="K38" s="1501"/>
    </row>
    <row r="39" spans="1:15" ht="3.75" customHeight="1" x14ac:dyDescent="0.2">
      <c r="A39" s="1502"/>
      <c r="B39" s="1503"/>
      <c r="C39" s="1503"/>
      <c r="D39" s="1503"/>
      <c r="E39" s="1503"/>
      <c r="F39" s="1503"/>
      <c r="G39" s="1503"/>
      <c r="H39" s="1503"/>
      <c r="I39" s="1503"/>
      <c r="J39" s="1503"/>
      <c r="K39" s="1504"/>
    </row>
    <row r="40" spans="1:15" s="38" customFormat="1" ht="12.75" customHeight="1" x14ac:dyDescent="0.2">
      <c r="A40" s="185" t="s">
        <v>173</v>
      </c>
      <c r="B40" s="1541"/>
      <c r="C40" s="1542"/>
      <c r="D40" s="1549" t="s">
        <v>110</v>
      </c>
      <c r="E40" s="1550"/>
      <c r="F40" s="1532"/>
      <c r="G40" s="1533"/>
      <c r="H40" s="333"/>
      <c r="I40" s="270"/>
      <c r="J40" s="270"/>
      <c r="K40" s="269"/>
      <c r="L40" s="37"/>
      <c r="M40" s="37"/>
    </row>
    <row r="41" spans="1:15" ht="13.9" customHeight="1" x14ac:dyDescent="0.2">
      <c r="A41" s="42" t="s">
        <v>175</v>
      </c>
      <c r="B41" s="1534"/>
      <c r="C41" s="1534"/>
      <c r="D41" s="1534"/>
      <c r="E41" s="1534"/>
      <c r="F41" s="1534"/>
      <c r="G41" s="1535"/>
      <c r="H41" s="1521" t="s">
        <v>180</v>
      </c>
      <c r="I41" s="1523"/>
      <c r="J41" s="1524"/>
      <c r="K41" s="1525"/>
      <c r="N41" s="40"/>
      <c r="O41" s="39" t="s">
        <v>191</v>
      </c>
    </row>
    <row r="42" spans="1:15" x14ac:dyDescent="0.2">
      <c r="A42" s="41" t="s">
        <v>176</v>
      </c>
      <c r="B42" s="1529"/>
      <c r="C42" s="1530"/>
      <c r="D42" s="1530"/>
      <c r="E42" s="1530"/>
      <c r="F42" s="1530"/>
      <c r="G42" s="1531"/>
      <c r="H42" s="1522"/>
      <c r="I42" s="1526"/>
      <c r="J42" s="1527"/>
      <c r="K42" s="1528"/>
      <c r="N42" s="40"/>
    </row>
    <row r="43" spans="1:15" ht="26.65" customHeight="1" x14ac:dyDescent="0.2">
      <c r="A43" s="44" t="s">
        <v>182</v>
      </c>
      <c r="B43" s="1536"/>
      <c r="C43" s="1537"/>
      <c r="D43" s="1537"/>
      <c r="E43" s="1537"/>
      <c r="F43" s="1537"/>
      <c r="G43" s="1537"/>
      <c r="H43" s="1537"/>
      <c r="I43" s="1537"/>
      <c r="J43" s="1537"/>
      <c r="K43" s="1538"/>
      <c r="N43" s="39" t="s">
        <v>191</v>
      </c>
    </row>
    <row r="44" spans="1:15" x14ac:dyDescent="0.2">
      <c r="A44" s="42" t="s">
        <v>179</v>
      </c>
      <c r="B44" s="1509" t="s">
        <v>191</v>
      </c>
      <c r="C44" s="1516"/>
      <c r="D44" s="1516"/>
      <c r="E44" s="1516"/>
      <c r="F44" s="1516"/>
      <c r="G44" s="1516"/>
      <c r="H44" s="1516"/>
      <c r="I44" s="1516"/>
      <c r="J44" s="1516"/>
      <c r="K44" s="1517"/>
    </row>
    <row r="45" spans="1:15" x14ac:dyDescent="0.2">
      <c r="A45" s="42" t="s">
        <v>294</v>
      </c>
      <c r="B45" s="1518"/>
      <c r="C45" s="1519"/>
      <c r="D45" s="1519"/>
      <c r="E45" s="1519"/>
      <c r="F45" s="1519"/>
      <c r="G45" s="1519"/>
      <c r="H45" s="1519"/>
      <c r="I45" s="1519"/>
      <c r="J45" s="1519"/>
      <c r="K45" s="1520"/>
      <c r="L45" s="265"/>
    </row>
    <row r="46" spans="1:15" x14ac:dyDescent="0.2">
      <c r="A46" s="466" t="s">
        <v>324</v>
      </c>
      <c r="B46" s="1509"/>
      <c r="C46" s="1516"/>
      <c r="D46" s="1516"/>
      <c r="E46" s="1516"/>
      <c r="F46" s="1516"/>
      <c r="G46" s="1516"/>
      <c r="H46" s="1516"/>
      <c r="I46" s="1516"/>
      <c r="J46" s="1516"/>
      <c r="K46" s="1517"/>
    </row>
    <row r="47" spans="1:15" x14ac:dyDescent="0.2">
      <c r="A47" s="43" t="s">
        <v>278</v>
      </c>
      <c r="B47" s="1539"/>
      <c r="C47" s="1540"/>
      <c r="D47" s="1540"/>
      <c r="E47" s="1540"/>
      <c r="F47" s="1505" t="s">
        <v>183</v>
      </c>
      <c r="G47" s="1505"/>
      <c r="H47" s="1505"/>
      <c r="I47" s="1505"/>
      <c r="J47" s="1506"/>
      <c r="K47" s="1507"/>
    </row>
    <row r="48" spans="1:15" ht="15" customHeight="1" x14ac:dyDescent="0.2">
      <c r="A48" s="42" t="s">
        <v>189</v>
      </c>
      <c r="B48" s="1508"/>
      <c r="C48" s="1508"/>
      <c r="D48" s="1508"/>
      <c r="E48" s="1509"/>
      <c r="F48" s="1510" t="s">
        <v>25</v>
      </c>
      <c r="G48" s="1510"/>
      <c r="H48" s="1511"/>
      <c r="I48" s="1511"/>
      <c r="J48" s="1512"/>
      <c r="K48" s="1513"/>
    </row>
    <row r="49" spans="1:11" ht="15" customHeight="1" x14ac:dyDescent="0.2">
      <c r="A49" s="44" t="s">
        <v>279</v>
      </c>
      <c r="B49" s="1508"/>
      <c r="C49" s="1508"/>
      <c r="D49" s="1508"/>
      <c r="E49" s="1509"/>
      <c r="F49" s="1562" t="s">
        <v>295</v>
      </c>
      <c r="G49" s="1563"/>
      <c r="H49" s="1514"/>
      <c r="I49" s="1514"/>
      <c r="J49" s="1142"/>
      <c r="K49" s="1515"/>
    </row>
    <row r="50" spans="1:11" ht="15" customHeight="1" thickBot="1" x14ac:dyDescent="0.25">
      <c r="A50" s="359" t="s">
        <v>190</v>
      </c>
      <c r="B50" s="1495"/>
      <c r="C50" s="1495"/>
      <c r="D50" s="1495"/>
      <c r="E50" s="1496"/>
      <c r="F50" s="1497"/>
      <c r="G50" s="1498"/>
      <c r="H50" s="1499"/>
      <c r="I50" s="1500"/>
      <c r="J50" s="1500"/>
      <c r="K50" s="1501"/>
    </row>
    <row r="51" spans="1:11" ht="3.75" customHeight="1" x14ac:dyDescent="0.2">
      <c r="A51" s="1502"/>
      <c r="B51" s="1503"/>
      <c r="C51" s="1503"/>
      <c r="D51" s="1503"/>
      <c r="E51" s="1503"/>
      <c r="F51" s="1503"/>
      <c r="G51" s="1503"/>
      <c r="H51" s="1503"/>
      <c r="I51" s="1503"/>
      <c r="J51" s="1503"/>
      <c r="K51" s="1504"/>
    </row>
  </sheetData>
  <sheetProtection password="DA8F" sheet="1" selectLockedCells="1"/>
  <mergeCells count="104">
    <mergeCell ref="R1:X1"/>
    <mergeCell ref="R2:X2"/>
    <mergeCell ref="L2:M2"/>
    <mergeCell ref="N2:O2"/>
    <mergeCell ref="B42:G42"/>
    <mergeCell ref="B36:E36"/>
    <mergeCell ref="B37:E37"/>
    <mergeCell ref="B38:E38"/>
    <mergeCell ref="B25:E25"/>
    <mergeCell ref="A1:K1"/>
    <mergeCell ref="A2:D2"/>
    <mergeCell ref="E2:I2"/>
    <mergeCell ref="H41:H42"/>
    <mergeCell ref="I41:K42"/>
    <mergeCell ref="J2:K2"/>
    <mergeCell ref="I3:J3"/>
    <mergeCell ref="B26:E26"/>
    <mergeCell ref="A39:K39"/>
    <mergeCell ref="B40:C40"/>
    <mergeCell ref="F13:G13"/>
    <mergeCell ref="F25:G25"/>
    <mergeCell ref="F37:G37"/>
    <mergeCell ref="B3:D3"/>
    <mergeCell ref="F3:G3"/>
    <mergeCell ref="B45:K45"/>
    <mergeCell ref="B46:K46"/>
    <mergeCell ref="F23:K23"/>
    <mergeCell ref="F24:G24"/>
    <mergeCell ref="B35:E35"/>
    <mergeCell ref="A27:K27"/>
    <mergeCell ref="B28:C28"/>
    <mergeCell ref="D28:E28"/>
    <mergeCell ref="L1:Q1"/>
    <mergeCell ref="D40:E40"/>
    <mergeCell ref="F40:G40"/>
    <mergeCell ref="B41:G41"/>
    <mergeCell ref="H25:K25"/>
    <mergeCell ref="D16:E16"/>
    <mergeCell ref="F16:G16"/>
    <mergeCell ref="B17:G17"/>
    <mergeCell ref="B19:K19"/>
    <mergeCell ref="B21:K21"/>
    <mergeCell ref="B22:K22"/>
    <mergeCell ref="B43:K43"/>
    <mergeCell ref="B44:K44"/>
    <mergeCell ref="B4:C4"/>
    <mergeCell ref="D4:E4"/>
    <mergeCell ref="F4:G4"/>
    <mergeCell ref="B5:G5"/>
    <mergeCell ref="B7:K7"/>
    <mergeCell ref="H13:K13"/>
    <mergeCell ref="F11:K11"/>
    <mergeCell ref="H12:K12"/>
    <mergeCell ref="B11:E11"/>
    <mergeCell ref="F12:G12"/>
    <mergeCell ref="H5:H6"/>
    <mergeCell ref="I5:K6"/>
    <mergeCell ref="B6:G6"/>
    <mergeCell ref="H17:H18"/>
    <mergeCell ref="I17:K18"/>
    <mergeCell ref="B18:G18"/>
    <mergeCell ref="B12:E12"/>
    <mergeCell ref="B8:K8"/>
    <mergeCell ref="B10:K10"/>
    <mergeCell ref="B9:K9"/>
    <mergeCell ref="F14:G14"/>
    <mergeCell ref="H14:K14"/>
    <mergeCell ref="B20:K20"/>
    <mergeCell ref="B13:E13"/>
    <mergeCell ref="B14:E14"/>
    <mergeCell ref="H24:K24"/>
    <mergeCell ref="B24:E24"/>
    <mergeCell ref="B23:E23"/>
    <mergeCell ref="A15:K15"/>
    <mergeCell ref="B16:C16"/>
    <mergeCell ref="B34:K34"/>
    <mergeCell ref="F35:K35"/>
    <mergeCell ref="F36:G36"/>
    <mergeCell ref="H36:K36"/>
    <mergeCell ref="H37:K37"/>
    <mergeCell ref="F38:G38"/>
    <mergeCell ref="H38:K38"/>
    <mergeCell ref="H26:K26"/>
    <mergeCell ref="B32:K32"/>
    <mergeCell ref="B33:K33"/>
    <mergeCell ref="H29:H30"/>
    <mergeCell ref="I29:K30"/>
    <mergeCell ref="B30:G30"/>
    <mergeCell ref="F26:G26"/>
    <mergeCell ref="F28:G28"/>
    <mergeCell ref="B29:G29"/>
    <mergeCell ref="B31:K31"/>
    <mergeCell ref="B50:E50"/>
    <mergeCell ref="F50:G50"/>
    <mergeCell ref="H50:K50"/>
    <mergeCell ref="A51:K51"/>
    <mergeCell ref="F47:K47"/>
    <mergeCell ref="B48:E48"/>
    <mergeCell ref="F48:G48"/>
    <mergeCell ref="H48:K48"/>
    <mergeCell ref="B49:E49"/>
    <mergeCell ref="H49:K49"/>
    <mergeCell ref="F49:G49"/>
    <mergeCell ref="B47:E47"/>
  </mergeCells>
  <phoneticPr fontId="8" type="noConversion"/>
  <dataValidations count="4">
    <dataValidation type="list" allowBlank="1" showInputMessage="1" showErrorMessage="1" sqref="F4:G4 F16:G16 F28:G28 F40:G40">
      <formula1>"Professor,Dr.,Prof. Dr."</formula1>
    </dataValidation>
    <dataValidation type="list" allowBlank="1" showInputMessage="1" showErrorMessage="1" sqref="B4:C4 B16:C16 B28:C28 B40:C40">
      <formula1>"Frau,Herr"</formula1>
    </dataValidation>
    <dataValidation allowBlank="1" showInputMessage="1" showErrorMessage="1" prompt="Eingabe bitte mit Leerstellen" sqref="B38:E38 B14:E14 B50:E50 B26:E26"/>
    <dataValidation type="list" allowBlank="1" showInputMessage="1" showErrorMessage="1" sqref="H12:K12 H36:K36 H24:K24 H48:K48">
      <formula1>Bahncardart</formula1>
    </dataValidation>
  </dataValidations>
  <pageMargins left="0.43307086614173229" right="0.15748031496062992" top="0.51181102362204722" bottom="0.98425196850393704" header="0.27559055118110237" footer="0.51181102362204722"/>
  <pageSetup paperSize="9" scale="98" orientation="portrait" blackAndWhite="1"/>
  <headerFooter>
    <oddFooter>&amp;L&amp;"Arial,Kursiv"Vordruck Stand: Januar 2021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R58"/>
  <sheetViews>
    <sheetView showGridLines="0" showZeros="0" zoomScale="120" zoomScaleNormal="120" workbookViewId="0">
      <selection activeCell="C16" sqref="C16"/>
    </sheetView>
  </sheetViews>
  <sheetFormatPr baseColWidth="10" defaultColWidth="11.28515625" defaultRowHeight="12.75" x14ac:dyDescent="0.2"/>
  <cols>
    <col min="1" max="1" width="3.28515625" style="7" customWidth="1"/>
    <col min="2" max="2" width="19" style="7" customWidth="1"/>
    <col min="3" max="6" width="11.28515625" style="7"/>
    <col min="7" max="7" width="14.28515625" style="7" bestFit="1" customWidth="1"/>
    <col min="8" max="8" width="11.28515625" style="7"/>
    <col min="9" max="14" width="4.7109375" style="7" customWidth="1"/>
    <col min="15" max="16384" width="11.28515625" style="7"/>
  </cols>
  <sheetData>
    <row r="1" spans="1:18" ht="160.15" customHeight="1" thickBot="1" x14ac:dyDescent="0.25">
      <c r="A1" s="1553" t="s">
        <v>416</v>
      </c>
      <c r="B1" s="1554"/>
      <c r="C1" s="1554"/>
      <c r="D1" s="1554"/>
      <c r="E1" s="1554"/>
      <c r="F1" s="1554"/>
      <c r="G1" s="1554"/>
      <c r="H1" s="1638"/>
      <c r="I1" s="1627" t="s">
        <v>321</v>
      </c>
      <c r="J1" s="1627"/>
      <c r="K1" s="1627"/>
      <c r="L1" s="1627"/>
      <c r="M1" s="1636" t="str">
        <f>Personenstammblatt!J23</f>
        <v>Januar 2021</v>
      </c>
      <c r="N1" s="1637"/>
      <c r="O1" s="1637"/>
      <c r="P1" s="1637"/>
      <c r="Q1" s="1637"/>
      <c r="R1" s="1637"/>
    </row>
    <row r="2" spans="1:18" x14ac:dyDescent="0.2">
      <c r="A2" s="308" t="str">
        <f>Personenstammblatt!A18</f>
        <v>Ministerium für Bildung, Wissenschaft und Kultur M-V</v>
      </c>
      <c r="B2" s="300"/>
      <c r="C2" s="300"/>
      <c r="D2" s="47"/>
      <c r="E2" s="47"/>
      <c r="F2" s="300"/>
      <c r="G2" s="300"/>
      <c r="H2" s="301"/>
      <c r="I2" s="1008"/>
      <c r="J2" s="1008"/>
      <c r="K2" s="1551">
        <f>Personenstammblatt!G23</f>
        <v>0</v>
      </c>
      <c r="L2" s="1552"/>
    </row>
    <row r="3" spans="1:18" s="23" customFormat="1" x14ac:dyDescent="0.2">
      <c r="A3" s="49">
        <f>Personenstammblatt!X18</f>
        <v>0</v>
      </c>
      <c r="B3" s="25"/>
      <c r="C3" s="25"/>
      <c r="D3" s="25"/>
      <c r="E3" s="25"/>
      <c r="F3" s="36"/>
      <c r="G3" s="36"/>
      <c r="H3" s="302"/>
    </row>
    <row r="4" spans="1:18" x14ac:dyDescent="0.2">
      <c r="A4" s="129"/>
      <c r="B4" s="26"/>
      <c r="C4" s="26"/>
      <c r="D4" s="26"/>
      <c r="E4" s="26"/>
      <c r="F4" s="36"/>
      <c r="G4" s="36"/>
      <c r="H4" s="302"/>
    </row>
    <row r="5" spans="1:18" ht="15" customHeight="1" x14ac:dyDescent="0.5">
      <c r="A5" s="51"/>
      <c r="B5" s="26"/>
      <c r="C5" s="26"/>
      <c r="D5" s="277" t="s">
        <v>191</v>
      </c>
      <c r="E5" s="26"/>
      <c r="F5" s="26"/>
      <c r="G5" s="26"/>
      <c r="H5" s="303"/>
    </row>
    <row r="6" spans="1:18" x14ac:dyDescent="0.2">
      <c r="A6" s="50" t="s">
        <v>255</v>
      </c>
      <c r="B6" s="26"/>
      <c r="C6" s="26"/>
      <c r="D6" s="26"/>
      <c r="E6" s="26"/>
      <c r="F6" s="26"/>
      <c r="G6" s="26"/>
      <c r="H6" s="303"/>
    </row>
    <row r="7" spans="1:18" ht="6" customHeight="1" x14ac:dyDescent="0.2">
      <c r="A7" s="50"/>
      <c r="B7" s="26"/>
      <c r="C7" s="26"/>
      <c r="D7" s="26"/>
      <c r="E7" s="26"/>
      <c r="F7" s="26"/>
      <c r="G7" s="26"/>
      <c r="H7" s="303"/>
    </row>
    <row r="8" spans="1:18" s="28" customFormat="1" ht="15" x14ac:dyDescent="0.2">
      <c r="A8" s="1568" t="s">
        <v>256</v>
      </c>
      <c r="B8" s="1569"/>
      <c r="C8" s="1570" t="s">
        <v>257</v>
      </c>
      <c r="D8" s="1571"/>
      <c r="E8" s="1569"/>
      <c r="F8" s="331"/>
      <c r="G8" s="27"/>
      <c r="H8" s="304"/>
      <c r="J8" s="28" t="s">
        <v>191</v>
      </c>
    </row>
    <row r="9" spans="1:18" s="28" customFormat="1" ht="15" x14ac:dyDescent="0.2">
      <c r="A9" s="1568" t="s">
        <v>258</v>
      </c>
      <c r="B9" s="1569"/>
      <c r="C9" s="1570" t="s">
        <v>259</v>
      </c>
      <c r="D9" s="1571"/>
      <c r="E9" s="1569"/>
      <c r="F9" s="477"/>
      <c r="G9" s="478"/>
      <c r="H9" s="479"/>
    </row>
    <row r="10" spans="1:18" s="28" customFormat="1" ht="15" x14ac:dyDescent="0.2">
      <c r="A10" s="1568" t="s">
        <v>376</v>
      </c>
      <c r="B10" s="1569"/>
      <c r="C10" s="1570" t="s">
        <v>377</v>
      </c>
      <c r="D10" s="1571"/>
      <c r="E10" s="1569"/>
      <c r="F10" s="467"/>
      <c r="G10" s="468"/>
      <c r="H10" s="469"/>
    </row>
    <row r="11" spans="1:18" ht="4.9000000000000004" customHeight="1" thickBot="1" x14ac:dyDescent="0.25">
      <c r="A11" s="50"/>
      <c r="B11" s="26"/>
      <c r="C11" s="26"/>
      <c r="D11" s="26"/>
      <c r="E11" s="26"/>
      <c r="F11" s="26"/>
      <c r="G11" s="26"/>
      <c r="H11" s="303"/>
    </row>
    <row r="12" spans="1:18" ht="28.5" customHeight="1" x14ac:dyDescent="0.2">
      <c r="A12" s="1572" t="s">
        <v>393</v>
      </c>
      <c r="B12" s="1573"/>
      <c r="C12" s="1573"/>
      <c r="D12" s="1573"/>
      <c r="E12" s="1573"/>
      <c r="F12" s="1573"/>
      <c r="G12" s="1573"/>
      <c r="H12" s="1574"/>
    </row>
    <row r="13" spans="1:18" ht="5.0999999999999996" customHeight="1" x14ac:dyDescent="0.2">
      <c r="A13" s="1575"/>
      <c r="B13" s="1576"/>
      <c r="C13" s="1576"/>
      <c r="D13" s="1576"/>
      <c r="E13" s="1576"/>
      <c r="F13" s="1576"/>
      <c r="G13" s="1576"/>
      <c r="H13" s="1577"/>
    </row>
    <row r="14" spans="1:18" x14ac:dyDescent="0.2">
      <c r="A14" s="29">
        <v>1</v>
      </c>
      <c r="B14" s="274" t="s">
        <v>175</v>
      </c>
      <c r="C14" s="1584">
        <f>Personenstammblatt!J18</f>
        <v>0</v>
      </c>
      <c r="D14" s="1584"/>
      <c r="E14" s="1584"/>
      <c r="F14" s="1584"/>
      <c r="G14" s="1584"/>
      <c r="H14" s="1585"/>
      <c r="K14" s="30"/>
    </row>
    <row r="15" spans="1:18" ht="14.25" customHeight="1" x14ac:dyDescent="0.2">
      <c r="A15" s="31"/>
      <c r="B15" s="275" t="s">
        <v>176</v>
      </c>
      <c r="C15" s="1586">
        <f>Personenstammblatt!N18</f>
        <v>0</v>
      </c>
      <c r="D15" s="1587"/>
      <c r="E15" s="1587"/>
      <c r="F15" s="1587"/>
      <c r="G15" s="1587"/>
      <c r="H15" s="1588"/>
      <c r="K15" s="30"/>
    </row>
    <row r="16" spans="1:18" ht="26.65" customHeight="1" x14ac:dyDescent="0.2">
      <c r="A16" s="32">
        <v>2</v>
      </c>
      <c r="B16" s="33" t="s">
        <v>260</v>
      </c>
      <c r="C16" s="374"/>
      <c r="D16" s="1601" t="str">
        <f>IF(C16="ja",Personenstammblatt!Q20,"")</f>
        <v/>
      </c>
      <c r="E16" s="1602"/>
      <c r="F16" s="1602"/>
      <c r="G16" s="1602"/>
      <c r="H16" s="1603"/>
    </row>
    <row r="17" spans="1:8" x14ac:dyDescent="0.2">
      <c r="A17" s="34">
        <v>3</v>
      </c>
      <c r="B17" s="276" t="s">
        <v>323</v>
      </c>
      <c r="C17" s="1589" t="str">
        <f>CONCATENATE(LEFT(Personenstammblatt!AE1,8)," / ",Personenstammblatt!AB18)</f>
        <v xml:space="preserve"> / </v>
      </c>
      <c r="D17" s="1590"/>
      <c r="E17" s="1590"/>
      <c r="F17" s="1590"/>
      <c r="G17" s="375"/>
      <c r="H17" s="376"/>
    </row>
    <row r="18" spans="1:8" x14ac:dyDescent="0.2">
      <c r="A18" s="34">
        <v>4</v>
      </c>
      <c r="B18" s="272" t="s">
        <v>179</v>
      </c>
      <c r="C18" s="1596">
        <f>Personenstammblatt!A20</f>
        <v>0</v>
      </c>
      <c r="D18" s="1596"/>
      <c r="E18" s="1596"/>
      <c r="F18" s="1596"/>
      <c r="G18" s="1596"/>
      <c r="H18" s="1597"/>
    </row>
    <row r="19" spans="1:8" x14ac:dyDescent="0.2">
      <c r="A19" s="34">
        <v>5</v>
      </c>
      <c r="B19" s="272" t="s">
        <v>294</v>
      </c>
      <c r="C19" s="1598">
        <f>Personenstammblatt!I20</f>
        <v>0</v>
      </c>
      <c r="D19" s="1599"/>
      <c r="E19" s="1599"/>
      <c r="F19" s="1599"/>
      <c r="G19" s="1599"/>
      <c r="H19" s="1600"/>
    </row>
    <row r="20" spans="1:8" ht="12.75" customHeight="1" x14ac:dyDescent="0.2">
      <c r="A20" s="34">
        <v>6</v>
      </c>
      <c r="B20" s="272" t="s">
        <v>127</v>
      </c>
      <c r="C20" s="1610">
        <f>Personenstammblatt!S18</f>
        <v>0</v>
      </c>
      <c r="D20" s="1611"/>
      <c r="E20" s="1611"/>
      <c r="F20" s="1611"/>
      <c r="G20" s="1611"/>
      <c r="H20" s="1612"/>
    </row>
    <row r="21" spans="1:8" ht="5.0999999999999996" customHeight="1" x14ac:dyDescent="0.2">
      <c r="A21" s="1613"/>
      <c r="B21" s="1614"/>
      <c r="C21" s="1614"/>
      <c r="D21" s="1614"/>
      <c r="E21" s="1614"/>
      <c r="F21" s="1614"/>
      <c r="G21" s="1614"/>
      <c r="H21" s="1615"/>
    </row>
    <row r="22" spans="1:8" x14ac:dyDescent="0.2">
      <c r="A22" s="1616">
        <v>7</v>
      </c>
      <c r="B22" s="272" t="s">
        <v>261</v>
      </c>
      <c r="C22" s="1619"/>
      <c r="D22" s="1619"/>
      <c r="E22" s="1619"/>
      <c r="F22" s="1619"/>
      <c r="G22" s="1619"/>
      <c r="H22" s="1620"/>
    </row>
    <row r="23" spans="1:8" ht="25.5" customHeight="1" x14ac:dyDescent="0.2">
      <c r="A23" s="1617"/>
      <c r="B23" s="273" t="s">
        <v>262</v>
      </c>
      <c r="C23" s="1605"/>
      <c r="D23" s="1606"/>
      <c r="E23" s="1606"/>
      <c r="F23" s="1606"/>
      <c r="G23" s="1606"/>
      <c r="H23" s="1607"/>
    </row>
    <row r="24" spans="1:8" x14ac:dyDescent="0.2">
      <c r="A24" s="1617"/>
      <c r="B24" s="273" t="s">
        <v>263</v>
      </c>
      <c r="C24" s="1621"/>
      <c r="D24" s="1622"/>
      <c r="E24" s="1578"/>
      <c r="F24" s="1579"/>
      <c r="G24" s="1579"/>
      <c r="H24" s="1580"/>
    </row>
    <row r="25" spans="1:8" x14ac:dyDescent="0.2">
      <c r="A25" s="1617"/>
      <c r="B25" s="272" t="s">
        <v>264</v>
      </c>
      <c r="C25" s="1591"/>
      <c r="D25" s="1591"/>
      <c r="E25" s="1581"/>
      <c r="F25" s="1582"/>
      <c r="G25" s="1582"/>
      <c r="H25" s="1583"/>
    </row>
    <row r="26" spans="1:8" x14ac:dyDescent="0.2">
      <c r="A26" s="1617"/>
      <c r="B26" s="272" t="s">
        <v>265</v>
      </c>
      <c r="C26" s="1594"/>
      <c r="D26" s="1595"/>
      <c r="E26" s="1581"/>
      <c r="F26" s="1582"/>
      <c r="G26" s="1582"/>
      <c r="H26" s="1583"/>
    </row>
    <row r="27" spans="1:8" x14ac:dyDescent="0.2">
      <c r="A27" s="1617"/>
      <c r="B27" s="272" t="s">
        <v>266</v>
      </c>
      <c r="C27" s="1592"/>
      <c r="D27" s="1593"/>
      <c r="E27" s="1581"/>
      <c r="F27" s="1582"/>
      <c r="G27" s="1582"/>
      <c r="H27" s="1583"/>
    </row>
    <row r="28" spans="1:8" x14ac:dyDescent="0.2">
      <c r="A28" s="1617"/>
      <c r="B28" s="272" t="s">
        <v>267</v>
      </c>
      <c r="C28" s="1604"/>
      <c r="D28" s="1604"/>
      <c r="E28" s="1608" t="s">
        <v>268</v>
      </c>
      <c r="F28" s="1608"/>
      <c r="G28" s="1608"/>
      <c r="H28" s="1609"/>
    </row>
    <row r="29" spans="1:8" ht="25.5" customHeight="1" x14ac:dyDescent="0.2">
      <c r="A29" s="1618"/>
      <c r="B29" s="280" t="s">
        <v>304</v>
      </c>
      <c r="C29" s="1605"/>
      <c r="D29" s="1606"/>
      <c r="E29" s="1606"/>
      <c r="F29" s="1606"/>
      <c r="G29" s="1606"/>
      <c r="H29" s="1607"/>
    </row>
    <row r="30" spans="1:8" ht="5.0999999999999996" customHeight="1" x14ac:dyDescent="0.2">
      <c r="A30" s="1626"/>
      <c r="B30" s="1619"/>
      <c r="C30" s="1619"/>
      <c r="D30" s="1619"/>
      <c r="E30" s="1619"/>
      <c r="F30" s="1619"/>
      <c r="G30" s="1619"/>
      <c r="H30" s="1620"/>
    </row>
    <row r="31" spans="1:8" x14ac:dyDescent="0.2">
      <c r="A31" s="1616">
        <v>8</v>
      </c>
      <c r="B31" s="272" t="s">
        <v>269</v>
      </c>
      <c r="C31" s="1619"/>
      <c r="D31" s="1619"/>
      <c r="E31" s="1619"/>
      <c r="F31" s="1619"/>
      <c r="G31" s="1619"/>
      <c r="H31" s="1620"/>
    </row>
    <row r="32" spans="1:8" ht="25.5" customHeight="1" x14ac:dyDescent="0.2">
      <c r="A32" s="1617"/>
      <c r="B32" s="273" t="s">
        <v>262</v>
      </c>
      <c r="C32" s="1605"/>
      <c r="D32" s="1606"/>
      <c r="E32" s="1606"/>
      <c r="F32" s="1606"/>
      <c r="G32" s="1606"/>
      <c r="H32" s="1607"/>
    </row>
    <row r="33" spans="1:8" x14ac:dyDescent="0.2">
      <c r="A33" s="1617"/>
      <c r="B33" s="273" t="s">
        <v>263</v>
      </c>
      <c r="C33" s="1621"/>
      <c r="D33" s="1622"/>
      <c r="E33" s="1578"/>
      <c r="F33" s="1579"/>
      <c r="G33" s="1579"/>
      <c r="H33" s="1580"/>
    </row>
    <row r="34" spans="1:8" x14ac:dyDescent="0.2">
      <c r="A34" s="1617"/>
      <c r="B34" s="272" t="s">
        <v>264</v>
      </c>
      <c r="C34" s="1591"/>
      <c r="D34" s="1591"/>
      <c r="E34" s="1581"/>
      <c r="F34" s="1582"/>
      <c r="G34" s="1582"/>
      <c r="H34" s="1583"/>
    </row>
    <row r="35" spans="1:8" x14ac:dyDescent="0.2">
      <c r="A35" s="1617"/>
      <c r="B35" s="272" t="s">
        <v>265</v>
      </c>
      <c r="C35" s="1594"/>
      <c r="D35" s="1595"/>
      <c r="E35" s="1581"/>
      <c r="F35" s="1582"/>
      <c r="G35" s="1582"/>
      <c r="H35" s="1583"/>
    </row>
    <row r="36" spans="1:8" x14ac:dyDescent="0.2">
      <c r="A36" s="1617"/>
      <c r="B36" s="272" t="s">
        <v>266</v>
      </c>
      <c r="C36" s="1592"/>
      <c r="D36" s="1593"/>
      <c r="E36" s="1581"/>
      <c r="F36" s="1582"/>
      <c r="G36" s="1582"/>
      <c r="H36" s="1583"/>
    </row>
    <row r="37" spans="1:8" x14ac:dyDescent="0.2">
      <c r="A37" s="1617"/>
      <c r="B37" s="272" t="s">
        <v>267</v>
      </c>
      <c r="C37" s="1604"/>
      <c r="D37" s="1604"/>
      <c r="E37" s="1608" t="s">
        <v>268</v>
      </c>
      <c r="F37" s="1608"/>
      <c r="G37" s="1608"/>
      <c r="H37" s="1609"/>
    </row>
    <row r="38" spans="1:8" ht="25.5" customHeight="1" x14ac:dyDescent="0.2">
      <c r="A38" s="1618"/>
      <c r="B38" s="280" t="s">
        <v>304</v>
      </c>
      <c r="C38" s="1605"/>
      <c r="D38" s="1606"/>
      <c r="E38" s="1606"/>
      <c r="F38" s="1606"/>
      <c r="G38" s="1606"/>
      <c r="H38" s="1607"/>
    </row>
    <row r="39" spans="1:8" ht="5.0999999999999996" customHeight="1" x14ac:dyDescent="0.2">
      <c r="A39" s="1626"/>
      <c r="B39" s="1619"/>
      <c r="C39" s="1619"/>
      <c r="D39" s="1619"/>
      <c r="E39" s="1619"/>
      <c r="F39" s="1619"/>
      <c r="G39" s="1619"/>
      <c r="H39" s="1620"/>
    </row>
    <row r="40" spans="1:8" x14ac:dyDescent="0.2">
      <c r="A40" s="1616">
        <v>9</v>
      </c>
      <c r="B40" s="272" t="s">
        <v>271</v>
      </c>
      <c r="C40" s="1619"/>
      <c r="D40" s="1619"/>
      <c r="E40" s="1619"/>
      <c r="F40" s="1619"/>
      <c r="G40" s="1619"/>
      <c r="H40" s="1620"/>
    </row>
    <row r="41" spans="1:8" ht="25.5" customHeight="1" x14ac:dyDescent="0.2">
      <c r="A41" s="1617"/>
      <c r="B41" s="273" t="s">
        <v>262</v>
      </c>
      <c r="C41" s="1605"/>
      <c r="D41" s="1606"/>
      <c r="E41" s="1606"/>
      <c r="F41" s="1606"/>
      <c r="G41" s="1606"/>
      <c r="H41" s="1607"/>
    </row>
    <row r="42" spans="1:8" x14ac:dyDescent="0.2">
      <c r="A42" s="1617"/>
      <c r="B42" s="273" t="s">
        <v>263</v>
      </c>
      <c r="C42" s="1621"/>
      <c r="D42" s="1622"/>
      <c r="E42" s="1578"/>
      <c r="F42" s="1579"/>
      <c r="G42" s="1579"/>
      <c r="H42" s="1580"/>
    </row>
    <row r="43" spans="1:8" x14ac:dyDescent="0.2">
      <c r="A43" s="1617"/>
      <c r="B43" s="272" t="s">
        <v>264</v>
      </c>
      <c r="C43" s="1591"/>
      <c r="D43" s="1591"/>
      <c r="E43" s="1581"/>
      <c r="F43" s="1582"/>
      <c r="G43" s="1582"/>
      <c r="H43" s="1583"/>
    </row>
    <row r="44" spans="1:8" x14ac:dyDescent="0.2">
      <c r="A44" s="1617"/>
      <c r="B44" s="272" t="s">
        <v>265</v>
      </c>
      <c r="C44" s="1594"/>
      <c r="D44" s="1595"/>
      <c r="E44" s="1581"/>
      <c r="F44" s="1582"/>
      <c r="G44" s="1582"/>
      <c r="H44" s="1583"/>
    </row>
    <row r="45" spans="1:8" x14ac:dyDescent="0.2">
      <c r="A45" s="1617"/>
      <c r="B45" s="272" t="s">
        <v>266</v>
      </c>
      <c r="C45" s="1592"/>
      <c r="D45" s="1593"/>
      <c r="E45" s="1581"/>
      <c r="F45" s="1582"/>
      <c r="G45" s="1582"/>
      <c r="H45" s="1583"/>
    </row>
    <row r="46" spans="1:8" x14ac:dyDescent="0.2">
      <c r="A46" s="1617"/>
      <c r="B46" s="272" t="s">
        <v>267</v>
      </c>
      <c r="C46" s="1604"/>
      <c r="D46" s="1604"/>
      <c r="E46" s="1608" t="s">
        <v>268</v>
      </c>
      <c r="F46" s="1608"/>
      <c r="G46" s="1608"/>
      <c r="H46" s="1609"/>
    </row>
    <row r="47" spans="1:8" ht="25.5" customHeight="1" thickBot="1" x14ac:dyDescent="0.25">
      <c r="A47" s="1644"/>
      <c r="B47" s="281" t="s">
        <v>304</v>
      </c>
      <c r="C47" s="1623"/>
      <c r="D47" s="1624"/>
      <c r="E47" s="1624"/>
      <c r="F47" s="1624"/>
      <c r="G47" s="1624"/>
      <c r="H47" s="1625"/>
    </row>
    <row r="48" spans="1:8" ht="4.9000000000000004" customHeight="1" thickBot="1" x14ac:dyDescent="0.25">
      <c r="A48" s="1635"/>
      <c r="B48" s="1635"/>
      <c r="C48" s="1635"/>
      <c r="D48" s="1635"/>
      <c r="E48" s="1635"/>
      <c r="F48" s="1635"/>
      <c r="G48" s="1635"/>
      <c r="H48" s="1635"/>
    </row>
    <row r="49" spans="1:14" x14ac:dyDescent="0.2">
      <c r="A49" s="1639" t="s">
        <v>117</v>
      </c>
      <c r="B49" s="1640"/>
      <c r="C49" s="1641"/>
      <c r="D49" s="1642" t="s">
        <v>118</v>
      </c>
      <c r="E49" s="1641"/>
      <c r="F49" s="1642" t="s">
        <v>159</v>
      </c>
      <c r="G49" s="1640"/>
      <c r="H49" s="1643"/>
    </row>
    <row r="50" spans="1:14" ht="27" customHeight="1" thickBot="1" x14ac:dyDescent="0.25">
      <c r="A50" s="1629"/>
      <c r="B50" s="613"/>
      <c r="C50" s="614"/>
      <c r="D50" s="1630"/>
      <c r="E50" s="1631"/>
      <c r="F50" s="1632"/>
      <c r="G50" s="1633"/>
      <c r="H50" s="1634"/>
    </row>
    <row r="51" spans="1:14" ht="12.95" customHeight="1" x14ac:dyDescent="0.2">
      <c r="A51" s="1628"/>
      <c r="B51" s="1628"/>
      <c r="C51" s="1628"/>
      <c r="D51" s="1628"/>
      <c r="E51" s="1628"/>
      <c r="F51" s="1628"/>
      <c r="G51" s="1628"/>
      <c r="H51" s="1628"/>
      <c r="I51" s="264"/>
      <c r="J51" s="264"/>
      <c r="K51" s="264"/>
      <c r="L51" s="264"/>
      <c r="M51" s="264"/>
      <c r="N51" s="264"/>
    </row>
    <row r="52" spans="1:14" x14ac:dyDescent="0.2">
      <c r="A52" s="282" t="s">
        <v>305</v>
      </c>
    </row>
    <row r="53" spans="1:14" x14ac:dyDescent="0.2">
      <c r="A53" s="55" t="s">
        <v>419</v>
      </c>
    </row>
    <row r="54" spans="1:14" x14ac:dyDescent="0.2">
      <c r="A54" s="55" t="s">
        <v>420</v>
      </c>
    </row>
    <row r="55" spans="1:14" x14ac:dyDescent="0.2">
      <c r="A55" s="55" t="s">
        <v>422</v>
      </c>
    </row>
    <row r="56" spans="1:14" x14ac:dyDescent="0.2">
      <c r="A56" s="55" t="s">
        <v>421</v>
      </c>
    </row>
    <row r="57" spans="1:14" x14ac:dyDescent="0.2">
      <c r="A57" s="55" t="s">
        <v>306</v>
      </c>
    </row>
    <row r="58" spans="1:14" x14ac:dyDescent="0.2">
      <c r="A58" s="55" t="s">
        <v>307</v>
      </c>
    </row>
  </sheetData>
  <sheetProtection password="DA8F" sheet="1" selectLockedCells="1"/>
  <mergeCells count="64">
    <mergeCell ref="M1:R1"/>
    <mergeCell ref="A1:H1"/>
    <mergeCell ref="A49:C49"/>
    <mergeCell ref="D49:E49"/>
    <mergeCell ref="F49:H49"/>
    <mergeCell ref="A39:H39"/>
    <mergeCell ref="A40:A47"/>
    <mergeCell ref="C45:D45"/>
    <mergeCell ref="C40:H40"/>
    <mergeCell ref="C46:D46"/>
    <mergeCell ref="I2:J2"/>
    <mergeCell ref="K2:L2"/>
    <mergeCell ref="I1:L1"/>
    <mergeCell ref="A51:H51"/>
    <mergeCell ref="A50:C50"/>
    <mergeCell ref="D50:E50"/>
    <mergeCell ref="F50:H50"/>
    <mergeCell ref="A48:H48"/>
    <mergeCell ref="C41:H41"/>
    <mergeCell ref="C28:D28"/>
    <mergeCell ref="E28:H28"/>
    <mergeCell ref="C29:H29"/>
    <mergeCell ref="A30:H30"/>
    <mergeCell ref="A31:A38"/>
    <mergeCell ref="C42:D42"/>
    <mergeCell ref="E42:H45"/>
    <mergeCell ref="C47:H47"/>
    <mergeCell ref="C44:D44"/>
    <mergeCell ref="C43:D43"/>
    <mergeCell ref="E46:H46"/>
    <mergeCell ref="C37:D37"/>
    <mergeCell ref="C34:D34"/>
    <mergeCell ref="C38:H38"/>
    <mergeCell ref="E37:H37"/>
    <mergeCell ref="C20:H20"/>
    <mergeCell ref="A21:H21"/>
    <mergeCell ref="A22:A29"/>
    <mergeCell ref="C22:H22"/>
    <mergeCell ref="C23:H23"/>
    <mergeCell ref="C24:D24"/>
    <mergeCell ref="C31:H31"/>
    <mergeCell ref="C32:H32"/>
    <mergeCell ref="C33:D33"/>
    <mergeCell ref="E33:H36"/>
    <mergeCell ref="C35:D35"/>
    <mergeCell ref="C36:D36"/>
    <mergeCell ref="A13:H13"/>
    <mergeCell ref="A10:B10"/>
    <mergeCell ref="C10:E10"/>
    <mergeCell ref="E24:H27"/>
    <mergeCell ref="C14:H14"/>
    <mergeCell ref="C15:H15"/>
    <mergeCell ref="C17:F17"/>
    <mergeCell ref="C25:D25"/>
    <mergeCell ref="C27:D27"/>
    <mergeCell ref="C26:D26"/>
    <mergeCell ref="C18:H18"/>
    <mergeCell ref="C19:H19"/>
    <mergeCell ref="D16:H16"/>
    <mergeCell ref="A8:B8"/>
    <mergeCell ref="C8:E8"/>
    <mergeCell ref="A9:B9"/>
    <mergeCell ref="C9:E9"/>
    <mergeCell ref="A12:H12"/>
  </mergeCells>
  <phoneticPr fontId="8" type="noConversion"/>
  <conditionalFormatting sqref="D16:H16">
    <cfRule type="cellIs" dxfId="0" priority="1" stopIfTrue="1" operator="greaterThan">
      <formula>""" """</formula>
    </cfRule>
  </conditionalFormatting>
  <dataValidations count="4">
    <dataValidation type="list" allowBlank="1" showInputMessage="1" showErrorMessage="1" sqref="C27:D27 C36:D36 C45:D45">
      <formula1>"Übernachtung mit Frühstück,Übernachtung ohne Frühstück"</formula1>
    </dataValidation>
    <dataValidation type="list" allowBlank="1" showInputMessage="1" showErrorMessage="1" sqref="C34:D34 C25:D25 C43:D43">
      <formula1>"Einzelzimmer,Doppelzimmer"</formula1>
    </dataValidation>
    <dataValidation type="list" allowBlank="1" showInputMessage="1" showErrorMessage="1" sqref="C16">
      <formula1>"ja,nein"</formula1>
    </dataValidation>
    <dataValidation allowBlank="1" showInputMessage="1" showErrorMessage="1" promptTitle="Bitte keine Anlagen beifügen." prompt="Fügen Sie diesem Vordruck bitte keine Anlagen bei!" sqref="C47:H47 C29:H29 C38:H38"/>
  </dataValidations>
  <hyperlinks>
    <hyperlink ref="C10" r:id="rId1"/>
  </hyperlinks>
  <pageMargins left="0.62992125984251968" right="0.27559055118110237" top="0.35433070866141736" bottom="0.70866141732283472" header="0.19685039370078741" footer="0.39370078740157483"/>
  <pageSetup paperSize="9" scale="97" orientation="portrait" blackAndWhite="1"/>
  <headerFooter>
    <oddFooter>&amp;L&amp;"Arial,Kursiv"Vordruck Stand: Januar 2021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indexed="14"/>
    <pageSetUpPr fitToPage="1"/>
  </sheetPr>
  <dimension ref="A1:P62"/>
  <sheetViews>
    <sheetView workbookViewId="0">
      <selection activeCell="A2" sqref="A2"/>
    </sheetView>
  </sheetViews>
  <sheetFormatPr baseColWidth="10" defaultRowHeight="12.75" x14ac:dyDescent="0.2"/>
  <cols>
    <col min="1" max="1" width="46.140625" style="83" bestFit="1" customWidth="1"/>
    <col min="2" max="2" width="34.28515625" style="79" bestFit="1" customWidth="1"/>
    <col min="3" max="3" width="49.28515625" style="79" bestFit="1" customWidth="1"/>
    <col min="4" max="4" width="84.85546875" style="79" bestFit="1" customWidth="1"/>
    <col min="5" max="5" width="9.7109375" style="79" bestFit="1" customWidth="1"/>
    <col min="6" max="6" width="11.28515625" style="79" customWidth="1"/>
    <col min="7" max="7" width="11.28515625" style="83" customWidth="1"/>
    <col min="8" max="8" width="12.28515625" customWidth="1"/>
    <col min="11" max="11" width="12.7109375" customWidth="1"/>
  </cols>
  <sheetData>
    <row r="1" spans="1:16" s="7" customFormat="1" x14ac:dyDescent="0.2">
      <c r="A1" s="91" t="s">
        <v>1</v>
      </c>
      <c r="B1" s="92" t="s">
        <v>2</v>
      </c>
      <c r="C1" s="93" t="s">
        <v>280</v>
      </c>
      <c r="D1" s="95" t="s">
        <v>296</v>
      </c>
      <c r="E1" s="94" t="s">
        <v>297</v>
      </c>
      <c r="F1" s="93" t="s">
        <v>298</v>
      </c>
      <c r="G1" s="94" t="s">
        <v>299</v>
      </c>
      <c r="H1" s="95" t="s">
        <v>300</v>
      </c>
      <c r="I1" s="1645" t="s">
        <v>301</v>
      </c>
      <c r="J1" s="1645"/>
      <c r="K1" s="1645"/>
      <c r="L1" s="1645"/>
      <c r="M1" s="86" t="s">
        <v>184</v>
      </c>
      <c r="P1" s="90" t="s">
        <v>40</v>
      </c>
    </row>
    <row r="2" spans="1:16" s="7" customFormat="1" x14ac:dyDescent="0.2">
      <c r="A2" s="509" t="s">
        <v>434</v>
      </c>
      <c r="B2" s="509" t="s">
        <v>435</v>
      </c>
      <c r="C2" s="314" t="s">
        <v>47</v>
      </c>
      <c r="D2" s="514" t="s">
        <v>444</v>
      </c>
      <c r="E2" s="487"/>
      <c r="F2" s="77"/>
      <c r="G2" s="82"/>
      <c r="I2" s="179" t="s">
        <v>298</v>
      </c>
      <c r="J2" s="179" t="s">
        <v>299</v>
      </c>
      <c r="K2" s="179" t="s">
        <v>300</v>
      </c>
      <c r="L2" s="179" t="s">
        <v>302</v>
      </c>
      <c r="M2" s="266" t="s">
        <v>22</v>
      </c>
      <c r="P2" s="266"/>
    </row>
    <row r="3" spans="1:16" s="7" customFormat="1" x14ac:dyDescent="0.2">
      <c r="A3" s="509"/>
      <c r="B3" s="509" t="s">
        <v>436</v>
      </c>
      <c r="C3" s="314" t="s">
        <v>48</v>
      </c>
      <c r="D3" s="514" t="s">
        <v>445</v>
      </c>
      <c r="E3" s="487"/>
      <c r="F3" s="77"/>
      <c r="G3" s="82"/>
      <c r="I3" s="55" t="s">
        <v>303</v>
      </c>
      <c r="J3" s="55" t="s">
        <v>303</v>
      </c>
      <c r="K3" s="55" t="s">
        <v>303</v>
      </c>
      <c r="L3" s="55" t="s">
        <v>303</v>
      </c>
      <c r="M3" s="55" t="s">
        <v>24</v>
      </c>
      <c r="P3" s="55" t="s">
        <v>39</v>
      </c>
    </row>
    <row r="4" spans="1:16" s="7" customFormat="1" x14ac:dyDescent="0.2">
      <c r="A4" s="509"/>
      <c r="B4" s="509" t="s">
        <v>437</v>
      </c>
      <c r="C4" s="289" t="s">
        <v>49</v>
      </c>
      <c r="D4" s="514" t="s">
        <v>446</v>
      </c>
      <c r="E4" s="488"/>
      <c r="F4" s="77"/>
      <c r="G4" s="82"/>
      <c r="M4" s="55" t="s">
        <v>23</v>
      </c>
      <c r="P4" s="55" t="s">
        <v>36</v>
      </c>
    </row>
    <row r="5" spans="1:16" s="7" customFormat="1" x14ac:dyDescent="0.2">
      <c r="A5" s="509"/>
      <c r="B5" s="509" t="s">
        <v>438</v>
      </c>
      <c r="C5" s="289" t="s">
        <v>50</v>
      </c>
      <c r="D5" s="514" t="s">
        <v>447</v>
      </c>
      <c r="E5" s="487"/>
      <c r="F5" s="77"/>
      <c r="G5" s="82"/>
      <c r="M5" s="7" t="s">
        <v>3</v>
      </c>
      <c r="P5" s="76" t="s">
        <v>37</v>
      </c>
    </row>
    <row r="6" spans="1:16" s="7" customFormat="1" x14ac:dyDescent="0.2">
      <c r="A6" s="510"/>
      <c r="B6" s="509" t="s">
        <v>439</v>
      </c>
      <c r="C6" s="289" t="s">
        <v>51</v>
      </c>
      <c r="D6" s="515" t="s">
        <v>448</v>
      </c>
      <c r="E6" s="487"/>
      <c r="F6" s="77"/>
      <c r="G6" s="82"/>
      <c r="M6" s="7" t="s">
        <v>4</v>
      </c>
      <c r="P6" s="7" t="s">
        <v>38</v>
      </c>
    </row>
    <row r="7" spans="1:16" s="7" customFormat="1" x14ac:dyDescent="0.2">
      <c r="A7" s="509"/>
      <c r="B7" s="509" t="s">
        <v>440</v>
      </c>
      <c r="C7" s="289" t="s">
        <v>52</v>
      </c>
      <c r="D7" s="515" t="s">
        <v>449</v>
      </c>
      <c r="E7" s="487"/>
      <c r="F7" s="77"/>
      <c r="G7" s="82"/>
      <c r="M7" s="7" t="s">
        <v>5</v>
      </c>
    </row>
    <row r="8" spans="1:16" s="7" customFormat="1" x14ac:dyDescent="0.2">
      <c r="A8" s="509"/>
      <c r="B8" s="511" t="s">
        <v>441</v>
      </c>
      <c r="C8" s="289" t="s">
        <v>53</v>
      </c>
      <c r="D8" s="515" t="s">
        <v>450</v>
      </c>
      <c r="E8" s="487"/>
      <c r="F8" s="77"/>
      <c r="G8" s="82"/>
      <c r="M8" s="7" t="s">
        <v>93</v>
      </c>
      <c r="P8" s="90" t="s">
        <v>41</v>
      </c>
    </row>
    <row r="9" spans="1:16" x14ac:dyDescent="0.2">
      <c r="A9" s="509"/>
      <c r="B9" s="512" t="s">
        <v>442</v>
      </c>
      <c r="C9" s="289" t="s">
        <v>54</v>
      </c>
      <c r="D9" s="515" t="s">
        <v>451</v>
      </c>
      <c r="E9" s="488"/>
      <c r="F9" s="77"/>
      <c r="G9" s="82"/>
      <c r="H9" s="7"/>
      <c r="M9" s="7" t="s">
        <v>94</v>
      </c>
      <c r="N9" s="7"/>
      <c r="P9" s="266"/>
    </row>
    <row r="10" spans="1:16" x14ac:dyDescent="0.2">
      <c r="A10" s="513"/>
      <c r="B10" s="509" t="s">
        <v>443</v>
      </c>
      <c r="C10" s="289" t="s">
        <v>55</v>
      </c>
      <c r="D10" s="514" t="s">
        <v>452</v>
      </c>
      <c r="E10" s="487"/>
      <c r="F10" s="77"/>
      <c r="G10" s="82"/>
      <c r="H10" s="7"/>
      <c r="M10" s="7" t="s">
        <v>6</v>
      </c>
      <c r="N10" s="7"/>
      <c r="P10" s="266" t="s">
        <v>42</v>
      </c>
    </row>
    <row r="11" spans="1:16" x14ac:dyDescent="0.2">
      <c r="C11" s="289" t="s">
        <v>56</v>
      </c>
      <c r="D11" s="516" t="s">
        <v>453</v>
      </c>
      <c r="E11" s="487"/>
      <c r="F11" s="77"/>
      <c r="G11" s="82"/>
      <c r="H11" s="7"/>
      <c r="I11" s="56"/>
      <c r="M11" s="7" t="s">
        <v>7</v>
      </c>
      <c r="P11" t="s">
        <v>36</v>
      </c>
    </row>
    <row r="12" spans="1:16" ht="10.5" customHeight="1" x14ac:dyDescent="0.2">
      <c r="C12" s="289" t="s">
        <v>57</v>
      </c>
      <c r="D12" s="516" t="s">
        <v>454</v>
      </c>
      <c r="E12" s="487"/>
      <c r="F12" s="77"/>
      <c r="G12" s="82"/>
      <c r="H12" s="7"/>
      <c r="I12" s="56"/>
      <c r="M12" s="7" t="s">
        <v>8</v>
      </c>
      <c r="P12" t="s">
        <v>37</v>
      </c>
    </row>
    <row r="13" spans="1:16" x14ac:dyDescent="0.2">
      <c r="C13" s="289" t="s">
        <v>58</v>
      </c>
      <c r="D13" s="516" t="s">
        <v>455</v>
      </c>
      <c r="E13" s="487"/>
      <c r="F13" s="77"/>
      <c r="G13" s="82"/>
      <c r="H13" s="7"/>
      <c r="I13" s="56"/>
      <c r="M13" s="87" t="s">
        <v>185</v>
      </c>
    </row>
    <row r="14" spans="1:16" x14ac:dyDescent="0.2">
      <c r="C14" s="289" t="s">
        <v>59</v>
      </c>
      <c r="D14" s="516" t="s">
        <v>456</v>
      </c>
      <c r="E14" s="487"/>
      <c r="F14" s="77"/>
      <c r="G14" s="82"/>
      <c r="H14" s="7"/>
      <c r="I14" s="56"/>
      <c r="M14" s="85" t="s">
        <v>12</v>
      </c>
    </row>
    <row r="15" spans="1:16" x14ac:dyDescent="0.2">
      <c r="C15" s="289" t="s">
        <v>314</v>
      </c>
      <c r="D15" s="516" t="s">
        <v>457</v>
      </c>
      <c r="E15" s="487"/>
      <c r="F15" s="77"/>
      <c r="G15" s="82"/>
      <c r="H15" s="7"/>
      <c r="I15" s="56"/>
      <c r="M15" t="s">
        <v>9</v>
      </c>
      <c r="P15" s="89" t="s">
        <v>35</v>
      </c>
    </row>
    <row r="16" spans="1:16" x14ac:dyDescent="0.2">
      <c r="C16" s="289" t="str">
        <f>IF(A28="ja","14 anerkannter PKW der NPÄ's mit Zuschlag","")</f>
        <v/>
      </c>
      <c r="D16" s="517" t="s">
        <v>458</v>
      </c>
      <c r="E16" s="487"/>
      <c r="F16" s="77"/>
      <c r="G16" s="82"/>
      <c r="H16" s="7"/>
      <c r="I16" s="21"/>
      <c r="M16" t="s">
        <v>10</v>
      </c>
      <c r="P16" s="76" t="s">
        <v>34</v>
      </c>
    </row>
    <row r="17" spans="1:16" x14ac:dyDescent="0.2">
      <c r="C17" s="314"/>
      <c r="D17" s="517" t="s">
        <v>459</v>
      </c>
      <c r="E17" s="83"/>
      <c r="F17" s="77"/>
      <c r="G17" s="82"/>
      <c r="H17" s="7"/>
      <c r="P17" s="7" t="s">
        <v>30</v>
      </c>
    </row>
    <row r="18" spans="1:16" ht="15.75" x14ac:dyDescent="0.25">
      <c r="C18" s="486"/>
      <c r="D18" s="518" t="s">
        <v>460</v>
      </c>
      <c r="E18" s="487"/>
      <c r="F18" s="77"/>
      <c r="G18" s="82"/>
      <c r="H18" s="7"/>
      <c r="P18" s="7" t="s">
        <v>31</v>
      </c>
    </row>
    <row r="19" spans="1:16" x14ac:dyDescent="0.2">
      <c r="D19" s="313"/>
      <c r="E19" s="487"/>
      <c r="F19" s="77"/>
      <c r="G19" s="82"/>
      <c r="H19" s="7"/>
      <c r="M19" s="88" t="s">
        <v>342</v>
      </c>
      <c r="P19" s="56" t="s">
        <v>32</v>
      </c>
    </row>
    <row r="20" spans="1:16" x14ac:dyDescent="0.2">
      <c r="E20" s="315"/>
      <c r="F20" s="77"/>
      <c r="G20" s="82"/>
      <c r="H20" s="7"/>
      <c r="M20" s="397">
        <v>0</v>
      </c>
      <c r="P20" t="s">
        <v>44</v>
      </c>
    </row>
    <row r="21" spans="1:16" x14ac:dyDescent="0.2">
      <c r="A21" s="180" t="s">
        <v>45</v>
      </c>
      <c r="C21" s="484"/>
      <c r="E21" s="315"/>
      <c r="F21" s="77"/>
      <c r="G21" s="82"/>
      <c r="H21" s="7"/>
      <c r="P21" s="56" t="s">
        <v>33</v>
      </c>
    </row>
    <row r="22" spans="1:16" x14ac:dyDescent="0.2">
      <c r="A22" s="83" t="s">
        <v>303</v>
      </c>
      <c r="C22" s="483"/>
      <c r="E22" s="315"/>
      <c r="F22" s="77"/>
      <c r="G22" s="82"/>
      <c r="H22" s="7"/>
      <c r="M22" s="398" t="s">
        <v>361</v>
      </c>
    </row>
    <row r="23" spans="1:16" x14ac:dyDescent="0.2">
      <c r="A23" s="180" t="s">
        <v>46</v>
      </c>
      <c r="E23" s="315"/>
      <c r="F23" s="77"/>
      <c r="G23" s="82"/>
      <c r="H23" s="7"/>
      <c r="L23" t="s">
        <v>359</v>
      </c>
      <c r="M23" s="400">
        <v>296.75</v>
      </c>
    </row>
    <row r="24" spans="1:16" x14ac:dyDescent="0.2">
      <c r="A24" s="83" t="s">
        <v>303</v>
      </c>
      <c r="E24" s="315"/>
      <c r="F24" s="77"/>
      <c r="G24" s="82"/>
      <c r="H24" s="7"/>
      <c r="L24" t="s">
        <v>360</v>
      </c>
      <c r="M24" s="400">
        <v>593.5</v>
      </c>
    </row>
    <row r="25" spans="1:16" x14ac:dyDescent="0.2">
      <c r="A25" s="180" t="s">
        <v>325</v>
      </c>
      <c r="E25" s="315"/>
      <c r="F25" s="77"/>
      <c r="G25" s="82"/>
      <c r="H25" s="7"/>
      <c r="M25" s="313"/>
    </row>
    <row r="26" spans="1:16" x14ac:dyDescent="0.2">
      <c r="A26" s="83" t="s">
        <v>303</v>
      </c>
      <c r="E26" s="315"/>
      <c r="F26" s="77"/>
      <c r="G26" s="82"/>
      <c r="H26" s="7"/>
      <c r="M26" s="398" t="s">
        <v>362</v>
      </c>
    </row>
    <row r="27" spans="1:16" ht="15.75" x14ac:dyDescent="0.25">
      <c r="A27" s="180" t="s">
        <v>379</v>
      </c>
      <c r="B27" s="486" t="str">
        <f>IF(A28="ja","Liste in der Datenprüfung in BeförderungsmittelNPÄ ändern","")</f>
        <v/>
      </c>
      <c r="E27" s="315"/>
      <c r="F27" s="77"/>
      <c r="G27" s="82"/>
      <c r="H27" s="7"/>
      <c r="L27" t="s">
        <v>359</v>
      </c>
      <c r="M27" s="400">
        <v>66.25</v>
      </c>
    </row>
    <row r="28" spans="1:16" x14ac:dyDescent="0.2">
      <c r="A28" s="485" t="s">
        <v>303</v>
      </c>
      <c r="E28" s="315"/>
      <c r="F28" s="77"/>
      <c r="G28" s="82"/>
      <c r="H28" s="7"/>
      <c r="L28" t="s">
        <v>360</v>
      </c>
      <c r="M28" s="400">
        <v>132.65</v>
      </c>
    </row>
    <row r="29" spans="1:16" x14ac:dyDescent="0.2">
      <c r="A29" s="485"/>
      <c r="E29" s="315"/>
      <c r="F29" s="77"/>
      <c r="G29" s="82"/>
      <c r="H29" s="7"/>
      <c r="M29" s="399"/>
    </row>
    <row r="30" spans="1:16" x14ac:dyDescent="0.2">
      <c r="E30" s="315"/>
      <c r="F30" s="77"/>
      <c r="G30" s="82"/>
      <c r="H30" s="7"/>
      <c r="M30" s="398" t="s">
        <v>363</v>
      </c>
    </row>
    <row r="31" spans="1:16" x14ac:dyDescent="0.2">
      <c r="D31" s="289"/>
      <c r="E31" s="315"/>
      <c r="F31" s="77"/>
      <c r="G31" s="82"/>
      <c r="H31" s="7"/>
      <c r="L31" t="s">
        <v>359</v>
      </c>
      <c r="M31" s="400">
        <v>3961.9</v>
      </c>
    </row>
    <row r="32" spans="1:16" x14ac:dyDescent="0.2">
      <c r="D32" s="289"/>
      <c r="E32" s="315"/>
      <c r="F32" s="77"/>
      <c r="G32" s="82"/>
      <c r="H32" s="7"/>
      <c r="L32" t="s">
        <v>360</v>
      </c>
      <c r="M32" s="400">
        <v>6694.9</v>
      </c>
    </row>
    <row r="33" spans="4:8" x14ac:dyDescent="0.2">
      <c r="D33" s="289"/>
      <c r="E33" s="315"/>
      <c r="F33" s="77"/>
      <c r="G33" s="82"/>
      <c r="H33" s="7"/>
    </row>
    <row r="34" spans="4:8" x14ac:dyDescent="0.2">
      <c r="D34" s="289"/>
      <c r="E34" s="315"/>
      <c r="F34" s="77"/>
      <c r="G34" s="82"/>
      <c r="H34" s="7"/>
    </row>
    <row r="35" spans="4:8" x14ac:dyDescent="0.2">
      <c r="D35" s="289"/>
      <c r="E35" s="315"/>
      <c r="F35" s="77"/>
      <c r="G35" s="82"/>
      <c r="H35" s="7"/>
    </row>
    <row r="36" spans="4:8" x14ac:dyDescent="0.2">
      <c r="D36" s="81"/>
      <c r="E36" s="80"/>
      <c r="F36" s="77"/>
      <c r="G36" s="82"/>
      <c r="H36" s="7"/>
    </row>
    <row r="37" spans="4:8" x14ac:dyDescent="0.2">
      <c r="D37" s="81"/>
      <c r="E37" s="80"/>
      <c r="F37" s="77"/>
      <c r="G37" s="82"/>
      <c r="H37" s="7"/>
    </row>
    <row r="38" spans="4:8" x14ac:dyDescent="0.2">
      <c r="D38" s="81"/>
      <c r="E38" s="80"/>
      <c r="F38" s="77"/>
      <c r="G38" s="82"/>
      <c r="H38" s="7"/>
    </row>
    <row r="39" spans="4:8" x14ac:dyDescent="0.2">
      <c r="D39" s="81"/>
      <c r="E39" s="80"/>
      <c r="F39" s="77"/>
      <c r="G39" s="82"/>
      <c r="H39" s="7"/>
    </row>
    <row r="40" spans="4:8" x14ac:dyDescent="0.2">
      <c r="D40" s="81"/>
      <c r="E40" s="80"/>
      <c r="F40" s="77"/>
      <c r="G40" s="82"/>
      <c r="H40" s="7"/>
    </row>
    <row r="41" spans="4:8" x14ac:dyDescent="0.2">
      <c r="D41" s="81"/>
      <c r="E41" s="80"/>
      <c r="F41" s="77"/>
      <c r="G41" s="82"/>
      <c r="H41" s="7"/>
    </row>
    <row r="42" spans="4:8" x14ac:dyDescent="0.2">
      <c r="D42" s="81"/>
      <c r="E42" s="80"/>
      <c r="F42" s="77"/>
      <c r="G42" s="82"/>
      <c r="H42" s="7"/>
    </row>
    <row r="43" spans="4:8" x14ac:dyDescent="0.2">
      <c r="D43" s="81"/>
      <c r="E43" s="80"/>
      <c r="F43" s="77"/>
      <c r="G43" s="82"/>
      <c r="H43" s="7"/>
    </row>
    <row r="44" spans="4:8" x14ac:dyDescent="0.2">
      <c r="D44" s="81"/>
      <c r="E44" s="80"/>
      <c r="F44" s="77"/>
      <c r="G44" s="82"/>
      <c r="H44" s="7"/>
    </row>
    <row r="45" spans="4:8" x14ac:dyDescent="0.2">
      <c r="D45" s="81"/>
      <c r="E45" s="80"/>
      <c r="F45" s="77"/>
      <c r="G45" s="82"/>
      <c r="H45" s="7"/>
    </row>
    <row r="46" spans="4:8" x14ac:dyDescent="0.2">
      <c r="D46" s="81"/>
      <c r="E46" s="80"/>
      <c r="F46" s="77"/>
      <c r="G46" s="82"/>
      <c r="H46" s="7"/>
    </row>
    <row r="47" spans="4:8" x14ac:dyDescent="0.2">
      <c r="D47" s="81"/>
      <c r="E47" s="80"/>
      <c r="F47" s="77"/>
      <c r="G47" s="82"/>
      <c r="H47" s="7"/>
    </row>
    <row r="48" spans="4:8" x14ac:dyDescent="0.2">
      <c r="D48" s="81"/>
      <c r="E48" s="80"/>
      <c r="F48" s="77"/>
      <c r="G48" s="82"/>
      <c r="H48" s="7"/>
    </row>
    <row r="49" spans="1:16" x14ac:dyDescent="0.2">
      <c r="D49" s="81"/>
      <c r="E49" s="80"/>
      <c r="F49" s="77"/>
      <c r="G49" s="82"/>
      <c r="H49" s="7"/>
    </row>
    <row r="50" spans="1:16" x14ac:dyDescent="0.2">
      <c r="D50" s="81"/>
      <c r="E50" s="80"/>
      <c r="F50" s="77"/>
      <c r="G50" s="82"/>
      <c r="H50" s="7"/>
    </row>
    <row r="58" spans="1:16" x14ac:dyDescent="0.2">
      <c r="M58" s="57"/>
    </row>
    <row r="59" spans="1:16" s="57" customFormat="1" x14ac:dyDescent="0.2">
      <c r="A59" s="84"/>
      <c r="B59" s="78"/>
      <c r="C59" s="79"/>
      <c r="D59" s="78"/>
      <c r="E59" s="78"/>
      <c r="F59" s="78"/>
      <c r="G59" s="84"/>
      <c r="M59"/>
      <c r="P59"/>
    </row>
    <row r="61" spans="1:16" x14ac:dyDescent="0.2">
      <c r="C61" s="78"/>
    </row>
    <row r="62" spans="1:16" x14ac:dyDescent="0.2">
      <c r="P62" s="57"/>
    </row>
  </sheetData>
  <sheetProtection password="DA8F" sheet="1" selectLockedCells="1"/>
  <mergeCells count="1">
    <mergeCell ref="I1:L1"/>
  </mergeCells>
  <phoneticPr fontId="8" type="noConversion"/>
  <dataValidations count="1">
    <dataValidation type="list" allowBlank="1" showInputMessage="1" showErrorMessage="1" sqref="A24 A28 A22 A26 I3:L3">
      <formula1>"ja,nein"</formula1>
    </dataValidation>
  </dataValidations>
  <pageMargins left="0.78740157499999996" right="0.78740157499999996" top="0.984251969" bottom="0.984251969" header="0.4921259845" footer="0.4921259845"/>
  <pageSetup paperSize="9" scale="3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13"/>
    <pageSetUpPr fitToPage="1"/>
  </sheetPr>
  <dimension ref="A1:D35"/>
  <sheetViews>
    <sheetView showGridLines="0" zoomScaleNormal="100" workbookViewId="0"/>
  </sheetViews>
  <sheetFormatPr baseColWidth="10" defaultColWidth="11.28515625" defaultRowHeight="12.75" x14ac:dyDescent="0.2"/>
  <cols>
    <col min="1" max="1" width="1.85546875" style="23" customWidth="1"/>
    <col min="2" max="2" width="29.85546875" style="23" customWidth="1"/>
    <col min="3" max="3" width="94" style="23" customWidth="1"/>
    <col min="4" max="4" width="2.28515625" style="23" customWidth="1"/>
    <col min="5" max="16384" width="11.28515625" style="23"/>
  </cols>
  <sheetData>
    <row r="1" spans="1:4" s="115" customFormat="1" ht="44.65" customHeight="1" x14ac:dyDescent="0.2">
      <c r="A1" s="217"/>
      <c r="B1" s="622" t="s">
        <v>192</v>
      </c>
      <c r="C1" s="622"/>
      <c r="D1" s="217"/>
    </row>
    <row r="2" spans="1:4" s="115" customFormat="1" x14ac:dyDescent="0.2">
      <c r="A2" s="217"/>
      <c r="B2" s="623" t="s">
        <v>193</v>
      </c>
      <c r="C2" s="624"/>
      <c r="D2" s="217"/>
    </row>
    <row r="3" spans="1:4" x14ac:dyDescent="0.2">
      <c r="A3" s="218"/>
      <c r="B3" s="625"/>
      <c r="C3" s="625"/>
      <c r="D3" s="218"/>
    </row>
    <row r="4" spans="1:4" ht="15" x14ac:dyDescent="0.2">
      <c r="A4" s="218"/>
      <c r="B4" s="626" t="s">
        <v>194</v>
      </c>
      <c r="C4" s="626"/>
      <c r="D4" s="218"/>
    </row>
    <row r="5" spans="1:4" ht="48.4" customHeight="1" x14ac:dyDescent="0.2">
      <c r="A5" s="218"/>
      <c r="B5" s="627" t="s">
        <v>26</v>
      </c>
      <c r="C5" s="627"/>
      <c r="D5" s="218"/>
    </row>
    <row r="6" spans="1:4" ht="15" x14ac:dyDescent="0.2">
      <c r="A6" s="218"/>
      <c r="B6" s="628" t="s">
        <v>195</v>
      </c>
      <c r="C6" s="628"/>
      <c r="D6" s="218"/>
    </row>
    <row r="7" spans="1:4" ht="67.900000000000006" customHeight="1" x14ac:dyDescent="0.2">
      <c r="A7" s="218"/>
      <c r="B7" s="219" t="s">
        <v>196</v>
      </c>
      <c r="C7" s="220" t="s">
        <v>197</v>
      </c>
      <c r="D7" s="218"/>
    </row>
    <row r="8" spans="1:4" ht="77.25" customHeight="1" x14ac:dyDescent="0.2">
      <c r="A8" s="218"/>
      <c r="B8" s="620" t="s">
        <v>11</v>
      </c>
      <c r="C8" s="221" t="s">
        <v>370</v>
      </c>
      <c r="D8" s="218"/>
    </row>
    <row r="9" spans="1:4" ht="119.45" customHeight="1" x14ac:dyDescent="0.2">
      <c r="A9" s="218"/>
      <c r="B9" s="621"/>
      <c r="C9" s="222" t="s">
        <v>408</v>
      </c>
      <c r="D9" s="218"/>
    </row>
    <row r="10" spans="1:4" ht="118.5" customHeight="1" x14ac:dyDescent="0.2">
      <c r="A10" s="218"/>
      <c r="B10" s="621"/>
      <c r="C10" s="222" t="s">
        <v>367</v>
      </c>
      <c r="D10" s="218"/>
    </row>
    <row r="11" spans="1:4" ht="81" customHeight="1" x14ac:dyDescent="0.2">
      <c r="A11" s="218"/>
      <c r="B11" s="621"/>
      <c r="C11" s="222" t="s">
        <v>369</v>
      </c>
      <c r="D11" s="218"/>
    </row>
    <row r="12" spans="1:4" ht="30.75" customHeight="1" x14ac:dyDescent="0.2">
      <c r="A12" s="218"/>
      <c r="B12" s="621"/>
      <c r="C12" s="222" t="s">
        <v>43</v>
      </c>
      <c r="D12" s="218"/>
    </row>
    <row r="13" spans="1:4" ht="160.15" customHeight="1" x14ac:dyDescent="0.2">
      <c r="A13" s="218"/>
      <c r="B13" s="619" t="s">
        <v>198</v>
      </c>
      <c r="C13" s="222" t="s">
        <v>409</v>
      </c>
      <c r="D13" s="218"/>
    </row>
    <row r="14" spans="1:4" ht="69" customHeight="1" x14ac:dyDescent="0.2">
      <c r="A14" s="218"/>
      <c r="B14" s="619"/>
      <c r="C14" s="222" t="s">
        <v>413</v>
      </c>
      <c r="D14" s="218"/>
    </row>
    <row r="15" spans="1:4" ht="91.5" customHeight="1" x14ac:dyDescent="0.2">
      <c r="A15" s="218"/>
      <c r="B15" s="619"/>
      <c r="C15" s="222" t="s">
        <v>414</v>
      </c>
      <c r="D15" s="218"/>
    </row>
    <row r="16" spans="1:4" ht="22.9" customHeight="1" x14ac:dyDescent="0.2">
      <c r="A16" s="218"/>
      <c r="B16" s="619" t="s">
        <v>90</v>
      </c>
      <c r="C16" s="224" t="s">
        <v>91</v>
      </c>
      <c r="D16" s="218"/>
    </row>
    <row r="17" spans="1:4" ht="66.75" customHeight="1" x14ac:dyDescent="0.2">
      <c r="A17" s="218"/>
      <c r="B17" s="619"/>
      <c r="C17" s="224" t="s">
        <v>415</v>
      </c>
      <c r="D17" s="218"/>
    </row>
    <row r="18" spans="1:4" ht="39.4" customHeight="1" x14ac:dyDescent="0.2">
      <c r="A18" s="218"/>
      <c r="B18" s="619"/>
      <c r="C18" s="224" t="s">
        <v>92</v>
      </c>
      <c r="D18" s="218"/>
    </row>
    <row r="19" spans="1:4" ht="15" x14ac:dyDescent="0.2">
      <c r="A19" s="218"/>
      <c r="B19" s="628" t="s">
        <v>199</v>
      </c>
      <c r="C19" s="628"/>
      <c r="D19" s="218"/>
    </row>
    <row r="20" spans="1:4" ht="57.4" customHeight="1" x14ac:dyDescent="0.2">
      <c r="A20" s="218"/>
      <c r="B20" s="225" t="s">
        <v>200</v>
      </c>
      <c r="C20" s="224" t="s">
        <v>201</v>
      </c>
      <c r="D20" s="218"/>
    </row>
    <row r="21" spans="1:4" ht="49.9" customHeight="1" x14ac:dyDescent="0.2">
      <c r="A21" s="218"/>
      <c r="B21" s="632"/>
      <c r="C21" s="224" t="s">
        <v>202</v>
      </c>
      <c r="D21" s="218"/>
    </row>
    <row r="22" spans="1:4" ht="73.5" customHeight="1" x14ac:dyDescent="0.2">
      <c r="A22" s="218"/>
      <c r="B22" s="633"/>
      <c r="C22" s="224" t="s">
        <v>203</v>
      </c>
      <c r="D22" s="218"/>
    </row>
    <row r="23" spans="1:4" ht="29.1" customHeight="1" x14ac:dyDescent="0.2">
      <c r="A23" s="218"/>
      <c r="B23" s="619" t="s">
        <v>204</v>
      </c>
      <c r="C23" s="224" t="s">
        <v>205</v>
      </c>
      <c r="D23" s="218"/>
    </row>
    <row r="24" spans="1:4" ht="71.650000000000006" customHeight="1" x14ac:dyDescent="0.2">
      <c r="A24" s="218"/>
      <c r="B24" s="619"/>
      <c r="C24" s="224" t="s">
        <v>206</v>
      </c>
      <c r="D24" s="218"/>
    </row>
    <row r="25" spans="1:4" ht="15" x14ac:dyDescent="0.2">
      <c r="A25" s="218"/>
      <c r="B25" s="628" t="s">
        <v>207</v>
      </c>
      <c r="C25" s="628"/>
      <c r="D25" s="218"/>
    </row>
    <row r="26" spans="1:4" ht="31.9" customHeight="1" x14ac:dyDescent="0.2">
      <c r="A26" s="218"/>
      <c r="B26" s="629" t="s">
        <v>208</v>
      </c>
      <c r="C26" s="226" t="s">
        <v>209</v>
      </c>
      <c r="D26" s="218"/>
    </row>
    <row r="27" spans="1:4" ht="35.65" customHeight="1" x14ac:dyDescent="0.2">
      <c r="A27" s="218"/>
      <c r="B27" s="630"/>
      <c r="C27" s="226" t="s">
        <v>210</v>
      </c>
      <c r="D27" s="218"/>
    </row>
    <row r="28" spans="1:4" ht="38.25" customHeight="1" x14ac:dyDescent="0.2">
      <c r="A28" s="218"/>
      <c r="B28" s="630"/>
      <c r="C28" s="227" t="s">
        <v>211</v>
      </c>
      <c r="D28" s="218"/>
    </row>
    <row r="29" spans="1:4" ht="36.75" customHeight="1" x14ac:dyDescent="0.2">
      <c r="A29" s="218"/>
      <c r="B29" s="631"/>
      <c r="C29" s="228" t="s">
        <v>79</v>
      </c>
      <c r="D29" s="218"/>
    </row>
    <row r="30" spans="1:4" ht="51" customHeight="1" x14ac:dyDescent="0.2">
      <c r="A30" s="218"/>
      <c r="B30" s="225" t="s">
        <v>212</v>
      </c>
      <c r="C30" s="224" t="s">
        <v>80</v>
      </c>
      <c r="D30" s="218"/>
    </row>
    <row r="31" spans="1:4" ht="15" x14ac:dyDescent="0.2">
      <c r="A31" s="218"/>
      <c r="B31" s="628" t="s">
        <v>213</v>
      </c>
      <c r="C31" s="628"/>
      <c r="D31" s="218"/>
    </row>
    <row r="32" spans="1:4" ht="53.1" customHeight="1" x14ac:dyDescent="0.2">
      <c r="A32" s="218"/>
      <c r="B32" s="223" t="s">
        <v>214</v>
      </c>
      <c r="C32" s="224" t="s">
        <v>378</v>
      </c>
      <c r="D32" s="218"/>
    </row>
    <row r="33" spans="1:4" x14ac:dyDescent="0.2">
      <c r="A33" s="218"/>
      <c r="B33" s="218"/>
      <c r="C33" s="218"/>
      <c r="D33" s="218"/>
    </row>
    <row r="34" spans="1:4" x14ac:dyDescent="0.2">
      <c r="A34" s="218"/>
      <c r="B34" s="306" t="s">
        <v>322</v>
      </c>
      <c r="C34" s="307" t="str">
        <f>Personenstammblatt!J23</f>
        <v>Januar 2021</v>
      </c>
      <c r="D34" s="218"/>
    </row>
    <row r="35" spans="1:4" x14ac:dyDescent="0.2">
      <c r="A35" s="218"/>
      <c r="B35" s="268"/>
      <c r="C35" s="218"/>
      <c r="D35" s="218"/>
    </row>
  </sheetData>
  <sheetProtection password="DA8F" sheet="1" selectLockedCells="1"/>
  <mergeCells count="14">
    <mergeCell ref="B26:B29"/>
    <mergeCell ref="B31:C31"/>
    <mergeCell ref="B19:C19"/>
    <mergeCell ref="B21:B22"/>
    <mergeCell ref="B23:B24"/>
    <mergeCell ref="B25:C25"/>
    <mergeCell ref="B16:B18"/>
    <mergeCell ref="B8:B12"/>
    <mergeCell ref="B1:C1"/>
    <mergeCell ref="B2:C3"/>
    <mergeCell ref="B4:C4"/>
    <mergeCell ref="B5:C5"/>
    <mergeCell ref="B6:C6"/>
    <mergeCell ref="B13:B15"/>
  </mergeCells>
  <phoneticPr fontId="8" type="noConversion"/>
  <pageMargins left="0.78740157480314965" right="0.78740157480314965" top="0.59" bottom="0.37" header="0.51181102362204722" footer="0.23"/>
  <pageSetup paperSize="9" scale="69" fitToHeight="2" orientation="portrait"/>
  <headerFooter alignWithMargins="0"/>
  <rowBreaks count="1" manualBreakCount="1">
    <brk id="22" max="2" man="1"/>
  </rowBreaks>
  <colBreaks count="1" manualBreakCount="1">
    <brk id="3"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D35"/>
  <sheetViews>
    <sheetView showGridLines="0" zoomScaleNormal="100" workbookViewId="0">
      <selection activeCell="B21" sqref="B21:B22"/>
    </sheetView>
  </sheetViews>
  <sheetFormatPr baseColWidth="10" defaultColWidth="11.28515625" defaultRowHeight="12.75" x14ac:dyDescent="0.2"/>
  <cols>
    <col min="1" max="1" width="1.85546875" style="23" customWidth="1"/>
    <col min="2" max="2" width="29.85546875" style="23" customWidth="1"/>
    <col min="3" max="3" width="94" style="23" customWidth="1"/>
    <col min="4" max="4" width="2.28515625" style="23" customWidth="1"/>
    <col min="5" max="16384" width="11.28515625" style="23"/>
  </cols>
  <sheetData>
    <row r="1" spans="1:4" s="115" customFormat="1" ht="44.65" customHeight="1" x14ac:dyDescent="0.2">
      <c r="A1" s="217"/>
      <c r="B1" s="622" t="s">
        <v>192</v>
      </c>
      <c r="C1" s="622"/>
      <c r="D1" s="217"/>
    </row>
    <row r="2" spans="1:4" s="115" customFormat="1" x14ac:dyDescent="0.2">
      <c r="A2" s="217"/>
      <c r="B2" s="623" t="s">
        <v>193</v>
      </c>
      <c r="C2" s="624"/>
      <c r="D2" s="217"/>
    </row>
    <row r="3" spans="1:4" x14ac:dyDescent="0.2">
      <c r="A3" s="218"/>
      <c r="B3" s="625"/>
      <c r="C3" s="625"/>
      <c r="D3" s="218"/>
    </row>
    <row r="4" spans="1:4" ht="15" x14ac:dyDescent="0.2">
      <c r="A4" s="218"/>
      <c r="B4" s="626" t="s">
        <v>194</v>
      </c>
      <c r="C4" s="626"/>
      <c r="D4" s="218"/>
    </row>
    <row r="5" spans="1:4" ht="48.4" customHeight="1" x14ac:dyDescent="0.2">
      <c r="A5" s="218"/>
      <c r="B5" s="627" t="s">
        <v>26</v>
      </c>
      <c r="C5" s="627"/>
      <c r="D5" s="218"/>
    </row>
    <row r="6" spans="1:4" ht="15" x14ac:dyDescent="0.2">
      <c r="A6" s="218"/>
      <c r="B6" s="628" t="s">
        <v>195</v>
      </c>
      <c r="C6" s="628"/>
      <c r="D6" s="218"/>
    </row>
    <row r="7" spans="1:4" ht="67.900000000000006" customHeight="1" x14ac:dyDescent="0.2">
      <c r="A7" s="218"/>
      <c r="B7" s="219" t="s">
        <v>196</v>
      </c>
      <c r="C7" s="220" t="s">
        <v>197</v>
      </c>
      <c r="D7" s="218"/>
    </row>
    <row r="8" spans="1:4" ht="75.400000000000006" customHeight="1" x14ac:dyDescent="0.2">
      <c r="A8" s="218"/>
      <c r="B8" s="620" t="s">
        <v>11</v>
      </c>
      <c r="C8" s="221" t="s">
        <v>370</v>
      </c>
      <c r="D8" s="218"/>
    </row>
    <row r="9" spans="1:4" ht="114" customHeight="1" x14ac:dyDescent="0.2">
      <c r="A9" s="218"/>
      <c r="B9" s="621"/>
      <c r="C9" s="222" t="s">
        <v>408</v>
      </c>
      <c r="D9" s="218"/>
    </row>
    <row r="10" spans="1:4" ht="120.4" customHeight="1" x14ac:dyDescent="0.2">
      <c r="A10" s="218"/>
      <c r="B10" s="621"/>
      <c r="C10" s="222" t="s">
        <v>367</v>
      </c>
      <c r="D10" s="218"/>
    </row>
    <row r="11" spans="1:4" ht="84.4" customHeight="1" x14ac:dyDescent="0.2">
      <c r="A11" s="218"/>
      <c r="B11" s="621"/>
      <c r="C11" s="222" t="s">
        <v>369</v>
      </c>
      <c r="D11" s="218"/>
    </row>
    <row r="12" spans="1:4" ht="36" customHeight="1" x14ac:dyDescent="0.2">
      <c r="A12" s="218"/>
      <c r="B12" s="621"/>
      <c r="C12" s="222" t="s">
        <v>43</v>
      </c>
      <c r="D12" s="218"/>
    </row>
    <row r="13" spans="1:4" ht="162.75" customHeight="1" x14ac:dyDescent="0.2">
      <c r="A13" s="218"/>
      <c r="B13" s="619" t="s">
        <v>198</v>
      </c>
      <c r="C13" s="222" t="s">
        <v>409</v>
      </c>
      <c r="D13" s="218"/>
    </row>
    <row r="14" spans="1:4" ht="69" customHeight="1" x14ac:dyDescent="0.2">
      <c r="A14" s="218"/>
      <c r="B14" s="619"/>
      <c r="C14" s="222" t="s">
        <v>413</v>
      </c>
      <c r="D14" s="218"/>
    </row>
    <row r="15" spans="1:4" ht="88.5" customHeight="1" x14ac:dyDescent="0.2">
      <c r="A15" s="218"/>
      <c r="B15" s="619"/>
      <c r="C15" s="222" t="s">
        <v>414</v>
      </c>
      <c r="D15" s="218"/>
    </row>
    <row r="16" spans="1:4" ht="14.25" x14ac:dyDescent="0.2">
      <c r="A16" s="218"/>
      <c r="B16" s="619" t="s">
        <v>90</v>
      </c>
      <c r="C16" s="224" t="s">
        <v>91</v>
      </c>
      <c r="D16" s="218"/>
    </row>
    <row r="17" spans="1:4" ht="66.75" customHeight="1" x14ac:dyDescent="0.2">
      <c r="A17" s="218"/>
      <c r="B17" s="619"/>
      <c r="C17" s="224" t="s">
        <v>415</v>
      </c>
      <c r="D17" s="218"/>
    </row>
    <row r="18" spans="1:4" ht="39.4" customHeight="1" x14ac:dyDescent="0.2">
      <c r="A18" s="218"/>
      <c r="B18" s="619"/>
      <c r="C18" s="224" t="s">
        <v>92</v>
      </c>
      <c r="D18" s="218"/>
    </row>
    <row r="19" spans="1:4" ht="15" x14ac:dyDescent="0.2">
      <c r="A19" s="218"/>
      <c r="B19" s="628" t="s">
        <v>199</v>
      </c>
      <c r="C19" s="628"/>
      <c r="D19" s="218"/>
    </row>
    <row r="20" spans="1:4" ht="57.4" customHeight="1" x14ac:dyDescent="0.2">
      <c r="A20" s="218"/>
      <c r="B20" s="225" t="s">
        <v>200</v>
      </c>
      <c r="C20" s="224" t="s">
        <v>201</v>
      </c>
      <c r="D20" s="218"/>
    </row>
    <row r="21" spans="1:4" ht="49.9" customHeight="1" x14ac:dyDescent="0.2">
      <c r="A21" s="218"/>
      <c r="B21" s="632"/>
      <c r="C21" s="224" t="s">
        <v>202</v>
      </c>
      <c r="D21" s="218"/>
    </row>
    <row r="22" spans="1:4" ht="73.5" customHeight="1" x14ac:dyDescent="0.2">
      <c r="A22" s="218"/>
      <c r="B22" s="633"/>
      <c r="C22" s="224" t="s">
        <v>203</v>
      </c>
      <c r="D22" s="218"/>
    </row>
    <row r="23" spans="1:4" ht="28.5" x14ac:dyDescent="0.2">
      <c r="A23" s="218"/>
      <c r="B23" s="619" t="s">
        <v>204</v>
      </c>
      <c r="C23" s="224" t="s">
        <v>205</v>
      </c>
      <c r="D23" s="218"/>
    </row>
    <row r="24" spans="1:4" ht="71.650000000000006" customHeight="1" x14ac:dyDescent="0.2">
      <c r="A24" s="218"/>
      <c r="B24" s="619"/>
      <c r="C24" s="224" t="s">
        <v>206</v>
      </c>
      <c r="D24" s="218"/>
    </row>
    <row r="25" spans="1:4" ht="15" x14ac:dyDescent="0.2">
      <c r="A25" s="218"/>
      <c r="B25" s="628" t="s">
        <v>207</v>
      </c>
      <c r="C25" s="628"/>
      <c r="D25" s="218"/>
    </row>
    <row r="26" spans="1:4" ht="31.9" customHeight="1" x14ac:dyDescent="0.2">
      <c r="A26" s="218"/>
      <c r="B26" s="629" t="s">
        <v>208</v>
      </c>
      <c r="C26" s="226" t="s">
        <v>209</v>
      </c>
      <c r="D26" s="218"/>
    </row>
    <row r="27" spans="1:4" ht="35.65" customHeight="1" x14ac:dyDescent="0.2">
      <c r="A27" s="218"/>
      <c r="B27" s="630"/>
      <c r="C27" s="226" t="s">
        <v>210</v>
      </c>
      <c r="D27" s="218"/>
    </row>
    <row r="28" spans="1:4" ht="38.25" customHeight="1" x14ac:dyDescent="0.2">
      <c r="A28" s="218"/>
      <c r="B28" s="630"/>
      <c r="C28" s="227" t="s">
        <v>211</v>
      </c>
      <c r="D28" s="218"/>
    </row>
    <row r="29" spans="1:4" ht="36.75" customHeight="1" x14ac:dyDescent="0.2">
      <c r="A29" s="218"/>
      <c r="B29" s="631"/>
      <c r="C29" s="228" t="s">
        <v>79</v>
      </c>
      <c r="D29" s="218"/>
    </row>
    <row r="30" spans="1:4" ht="51" customHeight="1" x14ac:dyDescent="0.2">
      <c r="A30" s="218"/>
      <c r="B30" s="225" t="s">
        <v>212</v>
      </c>
      <c r="C30" s="224" t="s">
        <v>80</v>
      </c>
      <c r="D30" s="218"/>
    </row>
    <row r="31" spans="1:4" ht="15" x14ac:dyDescent="0.2">
      <c r="A31" s="218"/>
      <c r="B31" s="628" t="s">
        <v>213</v>
      </c>
      <c r="C31" s="628"/>
      <c r="D31" s="218"/>
    </row>
    <row r="32" spans="1:4" ht="53.1" customHeight="1" x14ac:dyDescent="0.2">
      <c r="A32" s="218"/>
      <c r="B32" s="223" t="s">
        <v>214</v>
      </c>
      <c r="C32" s="224" t="s">
        <v>417</v>
      </c>
      <c r="D32" s="218"/>
    </row>
    <row r="33" spans="1:4" x14ac:dyDescent="0.2">
      <c r="A33" s="218"/>
      <c r="B33" s="218"/>
      <c r="C33" s="218"/>
      <c r="D33" s="218"/>
    </row>
    <row r="34" spans="1:4" x14ac:dyDescent="0.2">
      <c r="A34" s="218"/>
      <c r="B34" s="306" t="s">
        <v>322</v>
      </c>
      <c r="C34" s="307" t="str">
        <f>Personenstammblatt!J23</f>
        <v>Januar 2021</v>
      </c>
      <c r="D34" s="218"/>
    </row>
    <row r="35" spans="1:4" x14ac:dyDescent="0.2">
      <c r="A35" s="218"/>
      <c r="B35" s="268"/>
      <c r="C35" s="218"/>
      <c r="D35" s="218"/>
    </row>
  </sheetData>
  <sheetProtection password="DA8F" sheet="1" selectLockedCells="1"/>
  <mergeCells count="14">
    <mergeCell ref="B8:B12"/>
    <mergeCell ref="B26:B29"/>
    <mergeCell ref="B31:C31"/>
    <mergeCell ref="B13:B15"/>
    <mergeCell ref="B16:B18"/>
    <mergeCell ref="B19:C19"/>
    <mergeCell ref="B21:B22"/>
    <mergeCell ref="B23:B24"/>
    <mergeCell ref="B25:C25"/>
    <mergeCell ref="B1:C1"/>
    <mergeCell ref="B2:C3"/>
    <mergeCell ref="B4:C4"/>
    <mergeCell ref="B5:C5"/>
    <mergeCell ref="B6:C6"/>
  </mergeCells>
  <pageMargins left="0.78740157480314965" right="0.31" top="0.55000000000000004" bottom="0.45" header="0.36" footer="0.28000000000000003"/>
  <pageSetup paperSize="9" scale="75" fitToHeight="2" orientation="portrait"/>
  <headerFooter alignWithMargins="0"/>
  <rowBreaks count="1" manualBreakCount="1">
    <brk id="22" min="1" max="2" man="1"/>
  </rowBreaks>
  <colBreaks count="1" manualBreakCount="1">
    <brk id="3"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7"/>
    <pageSetUpPr autoPageBreaks="0"/>
  </sheetPr>
  <dimension ref="A1:D133"/>
  <sheetViews>
    <sheetView showGridLines="0" zoomScale="110" zoomScaleNormal="110" zoomScaleSheetLayoutView="136" workbookViewId="0"/>
  </sheetViews>
  <sheetFormatPr baseColWidth="10" defaultColWidth="11.28515625" defaultRowHeight="14.25" x14ac:dyDescent="0.2"/>
  <cols>
    <col min="1" max="1" width="4.28515625" style="186" customWidth="1"/>
    <col min="2" max="2" width="9.7109375" style="186" customWidth="1"/>
    <col min="3" max="3" width="72.28515625" style="186" customWidth="1"/>
    <col min="4" max="4" width="4.28515625" style="186" customWidth="1"/>
    <col min="5" max="16384" width="11.28515625" style="186"/>
  </cols>
  <sheetData>
    <row r="1" spans="1:4" ht="19.5" customHeight="1" thickBot="1" x14ac:dyDescent="0.25">
      <c r="A1" s="187"/>
      <c r="B1" s="187"/>
      <c r="C1" s="187"/>
      <c r="D1" s="187"/>
    </row>
    <row r="2" spans="1:4" ht="39.4" customHeight="1" thickBot="1" x14ac:dyDescent="0.25">
      <c r="A2" s="187"/>
      <c r="B2" s="645" t="s">
        <v>309</v>
      </c>
      <c r="C2" s="646"/>
      <c r="D2" s="187"/>
    </row>
    <row r="3" spans="1:4" ht="35.65" customHeight="1" x14ac:dyDescent="0.2">
      <c r="A3" s="187"/>
      <c r="B3" s="636" t="s">
        <v>310</v>
      </c>
      <c r="C3" s="637"/>
      <c r="D3" s="187"/>
    </row>
    <row r="4" spans="1:4" ht="14.25" customHeight="1" x14ac:dyDescent="0.2">
      <c r="A4" s="187"/>
      <c r="B4" s="188"/>
      <c r="C4" s="189"/>
      <c r="D4" s="187"/>
    </row>
    <row r="5" spans="1:4" ht="45" customHeight="1" x14ac:dyDescent="0.2">
      <c r="A5" s="187"/>
      <c r="B5" s="636" t="s">
        <v>380</v>
      </c>
      <c r="C5" s="637"/>
      <c r="D5" s="187"/>
    </row>
    <row r="6" spans="1:4" ht="14.25" customHeight="1" x14ac:dyDescent="0.2">
      <c r="A6" s="187"/>
      <c r="B6" s="188"/>
      <c r="C6" s="189"/>
      <c r="D6" s="187"/>
    </row>
    <row r="7" spans="1:4" ht="30.75" customHeight="1" x14ac:dyDescent="0.2">
      <c r="A7" s="187"/>
      <c r="B7" s="636" t="s">
        <v>368</v>
      </c>
      <c r="C7" s="637"/>
      <c r="D7" s="187"/>
    </row>
    <row r="8" spans="1:4" ht="14.25" customHeight="1" x14ac:dyDescent="0.2">
      <c r="A8" s="187"/>
      <c r="B8" s="190"/>
      <c r="C8" s="191"/>
      <c r="D8" s="187"/>
    </row>
    <row r="9" spans="1:4" ht="42.6" customHeight="1" x14ac:dyDescent="0.2">
      <c r="A9" s="187"/>
      <c r="B9" s="636" t="s">
        <v>66</v>
      </c>
      <c r="C9" s="637"/>
      <c r="D9" s="187"/>
    </row>
    <row r="10" spans="1:4" ht="14.25" customHeight="1" x14ac:dyDescent="0.2">
      <c r="A10" s="187"/>
      <c r="B10" s="192"/>
      <c r="C10" s="193"/>
      <c r="D10" s="187"/>
    </row>
    <row r="11" spans="1:4" ht="24.75" customHeight="1" x14ac:dyDescent="0.2">
      <c r="A11" s="187"/>
      <c r="B11" s="638" t="s">
        <v>67</v>
      </c>
      <c r="C11" s="639"/>
      <c r="D11" s="187"/>
    </row>
    <row r="12" spans="1:4" ht="119.25" customHeight="1" x14ac:dyDescent="0.2">
      <c r="A12" s="187"/>
      <c r="B12" s="634" t="s">
        <v>27</v>
      </c>
      <c r="C12" s="635"/>
      <c r="D12" s="187"/>
    </row>
    <row r="13" spans="1:4" ht="14.25" customHeight="1" x14ac:dyDescent="0.2">
      <c r="A13" s="187"/>
      <c r="B13" s="194"/>
      <c r="C13" s="195"/>
      <c r="D13" s="187"/>
    </row>
    <row r="14" spans="1:4" ht="24.75" customHeight="1" x14ac:dyDescent="0.2">
      <c r="A14" s="187"/>
      <c r="B14" s="638" t="s">
        <v>68</v>
      </c>
      <c r="C14" s="639"/>
      <c r="D14" s="187"/>
    </row>
    <row r="15" spans="1:4" ht="93.4" customHeight="1" x14ac:dyDescent="0.2">
      <c r="A15" s="187"/>
      <c r="B15" s="634" t="s">
        <v>69</v>
      </c>
      <c r="C15" s="635"/>
      <c r="D15" s="187"/>
    </row>
    <row r="16" spans="1:4" ht="14.25" customHeight="1" x14ac:dyDescent="0.2">
      <c r="A16" s="187"/>
      <c r="B16" s="194"/>
      <c r="C16" s="195"/>
      <c r="D16" s="187"/>
    </row>
    <row r="17" spans="1:4" ht="24.75" customHeight="1" x14ac:dyDescent="0.2">
      <c r="A17" s="187"/>
      <c r="B17" s="638" t="s">
        <v>70</v>
      </c>
      <c r="C17" s="639"/>
      <c r="D17" s="187"/>
    </row>
    <row r="18" spans="1:4" ht="51" customHeight="1" x14ac:dyDescent="0.2">
      <c r="A18" s="187"/>
      <c r="B18" s="634" t="s">
        <v>71</v>
      </c>
      <c r="C18" s="635"/>
      <c r="D18" s="187"/>
    </row>
    <row r="19" spans="1:4" ht="41.25" customHeight="1" x14ac:dyDescent="0.2">
      <c r="A19" s="187"/>
      <c r="B19" s="636" t="s">
        <v>72</v>
      </c>
      <c r="C19" s="637"/>
      <c r="D19" s="187"/>
    </row>
    <row r="20" spans="1:4" ht="14.25" customHeight="1" x14ac:dyDescent="0.2">
      <c r="A20" s="187"/>
      <c r="B20" s="190"/>
      <c r="C20" s="191"/>
      <c r="D20" s="187"/>
    </row>
    <row r="21" spans="1:4" ht="37.9" customHeight="1" x14ac:dyDescent="0.2">
      <c r="A21" s="187"/>
      <c r="B21" s="636" t="s">
        <v>95</v>
      </c>
      <c r="C21" s="637"/>
      <c r="D21" s="187"/>
    </row>
    <row r="22" spans="1:4" ht="14.25" customHeight="1" x14ac:dyDescent="0.2">
      <c r="A22" s="187"/>
      <c r="B22" s="190"/>
      <c r="C22" s="191"/>
      <c r="D22" s="187"/>
    </row>
    <row r="23" spans="1:4" ht="28.5" customHeight="1" x14ac:dyDescent="0.2">
      <c r="A23" s="187"/>
      <c r="B23" s="636" t="s">
        <v>73</v>
      </c>
      <c r="C23" s="637"/>
      <c r="D23" s="187"/>
    </row>
    <row r="24" spans="1:4" ht="14.25" customHeight="1" x14ac:dyDescent="0.2">
      <c r="A24" s="187"/>
      <c r="B24" s="190"/>
      <c r="C24" s="191"/>
      <c r="D24" s="187"/>
    </row>
    <row r="25" spans="1:4" ht="14.25" customHeight="1" x14ac:dyDescent="0.2">
      <c r="A25" s="187"/>
      <c r="B25" s="643" t="s">
        <v>381</v>
      </c>
      <c r="C25" s="644"/>
      <c r="D25" s="187"/>
    </row>
    <row r="26" spans="1:4" ht="30.4" customHeight="1" x14ac:dyDescent="0.2">
      <c r="A26" s="187"/>
      <c r="B26" s="636" t="s">
        <v>389</v>
      </c>
      <c r="C26" s="637"/>
      <c r="D26" s="187"/>
    </row>
    <row r="27" spans="1:4" ht="14.25" customHeight="1" x14ac:dyDescent="0.2">
      <c r="A27" s="187"/>
      <c r="B27" s="190"/>
      <c r="C27" s="191"/>
      <c r="D27" s="187"/>
    </row>
    <row r="28" spans="1:4" ht="81" customHeight="1" x14ac:dyDescent="0.2">
      <c r="A28" s="187"/>
      <c r="B28" s="636" t="s">
        <v>382</v>
      </c>
      <c r="C28" s="637"/>
      <c r="D28" s="187"/>
    </row>
    <row r="29" spans="1:4" ht="14.25" customHeight="1" x14ac:dyDescent="0.2">
      <c r="A29" s="187"/>
      <c r="B29" s="194"/>
      <c r="C29" s="195"/>
      <c r="D29" s="187"/>
    </row>
    <row r="30" spans="1:4" ht="28.5" customHeight="1" x14ac:dyDescent="0.2">
      <c r="A30" s="187"/>
      <c r="B30" s="634" t="s">
        <v>383</v>
      </c>
      <c r="C30" s="635"/>
      <c r="D30" s="187"/>
    </row>
    <row r="31" spans="1:4" ht="19.5" customHeight="1" x14ac:dyDescent="0.2">
      <c r="A31" s="187"/>
      <c r="B31" s="647" t="s">
        <v>74</v>
      </c>
      <c r="C31" s="648"/>
      <c r="D31" s="187"/>
    </row>
    <row r="32" spans="1:4" ht="30.75" customHeight="1" x14ac:dyDescent="0.2">
      <c r="A32" s="187"/>
      <c r="B32" s="206" t="s">
        <v>96</v>
      </c>
      <c r="C32" s="207" t="s">
        <v>97</v>
      </c>
      <c r="D32" s="187"/>
    </row>
    <row r="33" spans="1:4" ht="31.9" customHeight="1" x14ac:dyDescent="0.2">
      <c r="A33" s="187"/>
      <c r="B33" s="206" t="s">
        <v>96</v>
      </c>
      <c r="C33" s="207" t="s">
        <v>100</v>
      </c>
      <c r="D33" s="187"/>
    </row>
    <row r="34" spans="1:4" ht="73.900000000000006" customHeight="1" x14ac:dyDescent="0.2">
      <c r="A34" s="187"/>
      <c r="B34" s="206" t="s">
        <v>96</v>
      </c>
      <c r="C34" s="207" t="s">
        <v>101</v>
      </c>
      <c r="D34" s="187"/>
    </row>
    <row r="35" spans="1:4" ht="19.5" customHeight="1" x14ac:dyDescent="0.2">
      <c r="A35" s="187"/>
      <c r="B35" s="647" t="s">
        <v>75</v>
      </c>
      <c r="C35" s="648"/>
      <c r="D35" s="187"/>
    </row>
    <row r="36" spans="1:4" ht="28.5" customHeight="1" x14ac:dyDescent="0.2">
      <c r="A36" s="187"/>
      <c r="B36" s="206" t="s">
        <v>96</v>
      </c>
      <c r="C36" s="207" t="s">
        <v>97</v>
      </c>
      <c r="D36" s="187"/>
    </row>
    <row r="37" spans="1:4" ht="31.9" customHeight="1" x14ac:dyDescent="0.2">
      <c r="A37" s="187"/>
      <c r="B37" s="206" t="s">
        <v>96</v>
      </c>
      <c r="C37" s="207" t="s">
        <v>100</v>
      </c>
      <c r="D37" s="187"/>
    </row>
    <row r="38" spans="1:4" ht="73.150000000000006" customHeight="1" x14ac:dyDescent="0.2">
      <c r="A38" s="187"/>
      <c r="B38" s="206" t="s">
        <v>96</v>
      </c>
      <c r="C38" s="207" t="s">
        <v>102</v>
      </c>
      <c r="D38" s="187"/>
    </row>
    <row r="39" spans="1:4" ht="14.25" customHeight="1" x14ac:dyDescent="0.2">
      <c r="A39" s="187"/>
      <c r="B39" s="196"/>
      <c r="C39" s="191"/>
      <c r="D39" s="187"/>
    </row>
    <row r="40" spans="1:4" ht="44.65" customHeight="1" x14ac:dyDescent="0.2">
      <c r="A40" s="187"/>
      <c r="B40" s="636" t="s">
        <v>384</v>
      </c>
      <c r="C40" s="637"/>
      <c r="D40" s="187"/>
    </row>
    <row r="41" spans="1:4" ht="14.25" customHeight="1" x14ac:dyDescent="0.2">
      <c r="A41" s="187"/>
      <c r="B41" s="196"/>
      <c r="C41" s="197"/>
      <c r="D41" s="187"/>
    </row>
    <row r="42" spans="1:4" ht="32.450000000000003" customHeight="1" x14ac:dyDescent="0.2">
      <c r="A42" s="187"/>
      <c r="B42" s="636" t="s">
        <v>390</v>
      </c>
      <c r="C42" s="637"/>
      <c r="D42" s="187"/>
    </row>
    <row r="43" spans="1:4" ht="14.25" customHeight="1" x14ac:dyDescent="0.2">
      <c r="A43" s="187"/>
      <c r="B43" s="196"/>
      <c r="C43" s="197"/>
      <c r="D43" s="187"/>
    </row>
    <row r="44" spans="1:4" ht="46.9" customHeight="1" x14ac:dyDescent="0.2">
      <c r="A44" s="187"/>
      <c r="B44" s="636" t="s">
        <v>385</v>
      </c>
      <c r="C44" s="637"/>
      <c r="D44" s="187"/>
    </row>
    <row r="45" spans="1:4" ht="14.25" customHeight="1" x14ac:dyDescent="0.2">
      <c r="A45" s="187"/>
      <c r="B45" s="199"/>
      <c r="C45" s="200"/>
      <c r="D45" s="187"/>
    </row>
    <row r="46" spans="1:4" ht="25.5" customHeight="1" x14ac:dyDescent="0.2">
      <c r="A46" s="187"/>
      <c r="B46" s="638" t="s">
        <v>76</v>
      </c>
      <c r="C46" s="639"/>
      <c r="D46" s="187"/>
    </row>
    <row r="47" spans="1:4" ht="78" customHeight="1" x14ac:dyDescent="0.2">
      <c r="A47" s="187"/>
      <c r="B47" s="640" t="s">
        <v>106</v>
      </c>
      <c r="C47" s="635"/>
      <c r="D47" s="187"/>
    </row>
    <row r="48" spans="1:4" ht="14.25" customHeight="1" x14ac:dyDescent="0.2">
      <c r="A48" s="187"/>
      <c r="B48" s="196"/>
      <c r="C48" s="197"/>
      <c r="D48" s="187"/>
    </row>
    <row r="49" spans="1:4" ht="85.9" customHeight="1" x14ac:dyDescent="0.2">
      <c r="A49" s="187"/>
      <c r="B49" s="658" t="s">
        <v>411</v>
      </c>
      <c r="C49" s="659"/>
      <c r="D49" s="187"/>
    </row>
    <row r="50" spans="1:4" ht="14.25" customHeight="1" x14ac:dyDescent="0.2">
      <c r="A50" s="187"/>
      <c r="B50" s="196"/>
      <c r="C50" s="197"/>
      <c r="D50" s="187"/>
    </row>
    <row r="51" spans="1:4" ht="50.25" customHeight="1" x14ac:dyDescent="0.2">
      <c r="A51" s="187"/>
      <c r="B51" s="641" t="s">
        <v>77</v>
      </c>
      <c r="C51" s="642"/>
      <c r="D51" s="187"/>
    </row>
    <row r="52" spans="1:4" ht="14.25" customHeight="1" x14ac:dyDescent="0.2">
      <c r="A52" s="187"/>
      <c r="B52" s="196"/>
      <c r="C52" s="197"/>
      <c r="D52" s="187"/>
    </row>
    <row r="53" spans="1:4" ht="270.75" customHeight="1" x14ac:dyDescent="0.2">
      <c r="A53" s="187"/>
      <c r="B53" s="652" t="s">
        <v>386</v>
      </c>
      <c r="C53" s="653"/>
      <c r="D53" s="187"/>
    </row>
    <row r="54" spans="1:4" ht="14.25" customHeight="1" x14ac:dyDescent="0.2">
      <c r="A54" s="187"/>
      <c r="B54" s="196"/>
      <c r="C54" s="197"/>
      <c r="D54" s="187"/>
    </row>
    <row r="55" spans="1:4" ht="117.75" customHeight="1" x14ac:dyDescent="0.2">
      <c r="A55" s="187"/>
      <c r="B55" s="636" t="s">
        <v>391</v>
      </c>
      <c r="C55" s="637"/>
      <c r="D55" s="187"/>
    </row>
    <row r="56" spans="1:4" ht="14.25" customHeight="1" x14ac:dyDescent="0.2">
      <c r="A56" s="187"/>
      <c r="B56" s="196"/>
      <c r="C56" s="197"/>
      <c r="D56" s="187"/>
    </row>
    <row r="57" spans="1:4" ht="73.5" customHeight="1" x14ac:dyDescent="0.2">
      <c r="A57" s="187"/>
      <c r="B57" s="636" t="s">
        <v>392</v>
      </c>
      <c r="C57" s="637"/>
      <c r="D57" s="187"/>
    </row>
    <row r="58" spans="1:4" ht="14.25" customHeight="1" x14ac:dyDescent="0.2">
      <c r="A58" s="187"/>
      <c r="B58" s="196"/>
      <c r="C58" s="197"/>
      <c r="D58" s="187"/>
    </row>
    <row r="59" spans="1:4" ht="34.5" customHeight="1" x14ac:dyDescent="0.2">
      <c r="A59" s="187"/>
      <c r="B59" s="654" t="s">
        <v>387</v>
      </c>
      <c r="C59" s="655"/>
      <c r="D59" s="187"/>
    </row>
    <row r="60" spans="1:4" ht="14.25" customHeight="1" x14ac:dyDescent="0.2">
      <c r="A60" s="187"/>
      <c r="B60" s="199"/>
      <c r="C60" s="200"/>
      <c r="D60" s="187"/>
    </row>
    <row r="61" spans="1:4" ht="26.65" customHeight="1" x14ac:dyDescent="0.2">
      <c r="A61" s="187"/>
      <c r="B61" s="656" t="s">
        <v>82</v>
      </c>
      <c r="C61" s="657"/>
      <c r="D61" s="187"/>
    </row>
    <row r="62" spans="1:4" ht="50.25" customHeight="1" x14ac:dyDescent="0.2">
      <c r="A62" s="187"/>
      <c r="B62" s="640" t="s">
        <v>105</v>
      </c>
      <c r="C62" s="635"/>
      <c r="D62" s="187"/>
    </row>
    <row r="63" spans="1:4" ht="14.25" customHeight="1" x14ac:dyDescent="0.2">
      <c r="A63" s="187"/>
      <c r="B63" s="199"/>
      <c r="C63" s="200"/>
      <c r="D63" s="187"/>
    </row>
    <row r="64" spans="1:4" ht="32.25" customHeight="1" x14ac:dyDescent="0.2">
      <c r="A64" s="187"/>
      <c r="B64" s="656" t="s">
        <v>83</v>
      </c>
      <c r="C64" s="657"/>
      <c r="D64" s="187"/>
    </row>
    <row r="65" spans="1:4" ht="29.25" customHeight="1" x14ac:dyDescent="0.2">
      <c r="A65" s="187"/>
      <c r="B65" s="634" t="s">
        <v>78</v>
      </c>
      <c r="C65" s="635"/>
      <c r="D65" s="187"/>
    </row>
    <row r="66" spans="1:4" ht="14.25" customHeight="1" x14ac:dyDescent="0.2">
      <c r="A66" s="187"/>
      <c r="B66" s="196"/>
      <c r="C66" s="197"/>
      <c r="D66" s="187"/>
    </row>
    <row r="67" spans="1:4" ht="72.75" customHeight="1" x14ac:dyDescent="0.2">
      <c r="A67" s="187"/>
      <c r="B67" s="636" t="s">
        <v>81</v>
      </c>
      <c r="C67" s="637"/>
      <c r="D67" s="187"/>
    </row>
    <row r="68" spans="1:4" ht="14.25" customHeight="1" x14ac:dyDescent="0.2">
      <c r="A68" s="187"/>
      <c r="B68" s="196"/>
      <c r="C68" s="197"/>
      <c r="D68" s="187"/>
    </row>
    <row r="69" spans="1:4" ht="30.6" customHeight="1" x14ac:dyDescent="0.2">
      <c r="A69" s="187"/>
      <c r="B69" s="660" t="s">
        <v>87</v>
      </c>
      <c r="C69" s="637"/>
      <c r="D69" s="187"/>
    </row>
    <row r="70" spans="1:4" ht="14.25" customHeight="1" x14ac:dyDescent="0.2">
      <c r="A70" s="187"/>
      <c r="B70" s="196"/>
      <c r="C70" s="197"/>
      <c r="D70" s="187"/>
    </row>
    <row r="71" spans="1:4" ht="30.4" customHeight="1" x14ac:dyDescent="0.25">
      <c r="A71" s="187"/>
      <c r="B71" s="201" t="s">
        <v>104</v>
      </c>
      <c r="C71" s="202" t="s">
        <v>85</v>
      </c>
      <c r="D71" s="187"/>
    </row>
    <row r="72" spans="1:4" ht="43.15" customHeight="1" x14ac:dyDescent="0.2">
      <c r="A72" s="187"/>
      <c r="B72" s="201"/>
      <c r="C72" s="203" t="s">
        <v>84</v>
      </c>
      <c r="D72" s="187"/>
    </row>
    <row r="73" spans="1:4" ht="14.25" customHeight="1" x14ac:dyDescent="0.2">
      <c r="A73" s="187"/>
      <c r="B73" s="198"/>
      <c r="C73" s="191"/>
      <c r="D73" s="187"/>
    </row>
    <row r="74" spans="1:4" ht="30.4" customHeight="1" x14ac:dyDescent="0.25">
      <c r="A74" s="187"/>
      <c r="B74" s="201" t="s">
        <v>103</v>
      </c>
      <c r="C74" s="202" t="s">
        <v>388</v>
      </c>
      <c r="D74" s="187"/>
    </row>
    <row r="75" spans="1:4" ht="43.15" customHeight="1" x14ac:dyDescent="0.2">
      <c r="A75" s="187"/>
      <c r="B75" s="201"/>
      <c r="C75" s="204" t="s">
        <v>86</v>
      </c>
      <c r="D75" s="187"/>
    </row>
    <row r="76" spans="1:4" ht="11.25" customHeight="1" x14ac:dyDescent="0.2">
      <c r="A76" s="187"/>
      <c r="B76" s="196"/>
      <c r="C76" s="197"/>
      <c r="D76" s="187"/>
    </row>
    <row r="77" spans="1:4" ht="110.25" customHeight="1" x14ac:dyDescent="0.2">
      <c r="A77" s="187"/>
      <c r="B77" s="641" t="s">
        <v>107</v>
      </c>
      <c r="C77" s="642"/>
      <c r="D77" s="187"/>
    </row>
    <row r="78" spans="1:4" ht="11.25" customHeight="1" x14ac:dyDescent="0.2">
      <c r="A78" s="187"/>
      <c r="B78" s="196"/>
      <c r="C78" s="197"/>
      <c r="D78" s="187"/>
    </row>
    <row r="79" spans="1:4" ht="30.4" customHeight="1" x14ac:dyDescent="0.2">
      <c r="A79" s="187"/>
      <c r="B79" s="641" t="s">
        <v>88</v>
      </c>
      <c r="C79" s="642"/>
      <c r="D79" s="187"/>
    </row>
    <row r="80" spans="1:4" ht="11.25" customHeight="1" x14ac:dyDescent="0.2">
      <c r="A80" s="187"/>
      <c r="B80" s="196"/>
      <c r="C80" s="197"/>
      <c r="D80" s="187"/>
    </row>
    <row r="81" spans="1:4" ht="64.5" customHeight="1" x14ac:dyDescent="0.2">
      <c r="A81" s="187"/>
      <c r="B81" s="641" t="s">
        <v>89</v>
      </c>
      <c r="C81" s="642"/>
      <c r="D81" s="187"/>
    </row>
    <row r="82" spans="1:4" ht="14.25" customHeight="1" x14ac:dyDescent="0.2">
      <c r="A82" s="187"/>
      <c r="B82" s="199"/>
      <c r="C82" s="200"/>
      <c r="D82" s="187"/>
    </row>
    <row r="83" spans="1:4" ht="24.75" customHeight="1" x14ac:dyDescent="0.2">
      <c r="A83" s="187"/>
      <c r="B83" s="638" t="s">
        <v>404</v>
      </c>
      <c r="C83" s="639"/>
      <c r="D83" s="187"/>
    </row>
    <row r="84" spans="1:4" ht="72" customHeight="1" x14ac:dyDescent="0.2">
      <c r="A84" s="187"/>
      <c r="B84" s="649" t="s">
        <v>406</v>
      </c>
      <c r="C84" s="650"/>
      <c r="D84" s="187"/>
    </row>
    <row r="85" spans="1:4" ht="14.25" customHeight="1" x14ac:dyDescent="0.2">
      <c r="A85" s="187"/>
      <c r="B85" s="199"/>
      <c r="C85" s="200"/>
      <c r="D85" s="187"/>
    </row>
    <row r="86" spans="1:4" ht="14.25" customHeight="1" x14ac:dyDescent="0.2">
      <c r="A86" s="187"/>
      <c r="B86" s="187"/>
      <c r="C86" s="205"/>
      <c r="D86" s="187"/>
    </row>
    <row r="87" spans="1:4" ht="14.25" customHeight="1" x14ac:dyDescent="0.2">
      <c r="A87" s="187"/>
      <c r="B87" s="187"/>
      <c r="C87" s="205"/>
      <c r="D87" s="187"/>
    </row>
    <row r="88" spans="1:4" ht="18.75" customHeight="1" x14ac:dyDescent="0.2">
      <c r="A88" s="651" t="s">
        <v>322</v>
      </c>
      <c r="B88" s="651"/>
      <c r="C88" s="305" t="str">
        <f>Personenstammblatt!J23</f>
        <v>Januar 2021</v>
      </c>
      <c r="D88" s="187"/>
    </row>
    <row r="89" spans="1:4" ht="14.25" customHeight="1" x14ac:dyDescent="0.2"/>
    <row r="90" spans="1:4" ht="14.25" customHeight="1" x14ac:dyDescent="0.2"/>
    <row r="91" spans="1:4" ht="14.25" customHeight="1" x14ac:dyDescent="0.2"/>
    <row r="92" spans="1:4" ht="14.25" customHeight="1" x14ac:dyDescent="0.2"/>
    <row r="93" spans="1:4" ht="14.25" customHeight="1" x14ac:dyDescent="0.2"/>
    <row r="94" spans="1:4" ht="14.25" customHeight="1" x14ac:dyDescent="0.2"/>
    <row r="95" spans="1:4" ht="14.25" customHeight="1" x14ac:dyDescent="0.2"/>
    <row r="96" spans="1:4"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sheetData>
  <sheetProtection password="DA8F" sheet="1" selectLockedCells="1"/>
  <mergeCells count="43">
    <mergeCell ref="B83:C83"/>
    <mergeCell ref="B84:C84"/>
    <mergeCell ref="A88:B88"/>
    <mergeCell ref="B53:C53"/>
    <mergeCell ref="B59:C59"/>
    <mergeCell ref="B55:C55"/>
    <mergeCell ref="B57:C57"/>
    <mergeCell ref="B61:C61"/>
    <mergeCell ref="B62:C62"/>
    <mergeCell ref="B65:C65"/>
    <mergeCell ref="B67:C67"/>
    <mergeCell ref="B69:C69"/>
    <mergeCell ref="B77:C77"/>
    <mergeCell ref="B79:C79"/>
    <mergeCell ref="B81:C81"/>
    <mergeCell ref="B64:C64"/>
    <mergeCell ref="B2:C2"/>
    <mergeCell ref="B3:C3"/>
    <mergeCell ref="B5:C5"/>
    <mergeCell ref="B7:C7"/>
    <mergeCell ref="B15:C15"/>
    <mergeCell ref="B47:C47"/>
    <mergeCell ref="B51:C51"/>
    <mergeCell ref="B25:C25"/>
    <mergeCell ref="B26:C26"/>
    <mergeCell ref="B28:C28"/>
    <mergeCell ref="B31:C31"/>
    <mergeCell ref="B35:C35"/>
    <mergeCell ref="B40:C40"/>
    <mergeCell ref="B42:C42"/>
    <mergeCell ref="B44:C44"/>
    <mergeCell ref="B46:C46"/>
    <mergeCell ref="B49:C49"/>
    <mergeCell ref="B30:C30"/>
    <mergeCell ref="B9:C9"/>
    <mergeCell ref="B11:C11"/>
    <mergeCell ref="B12:C12"/>
    <mergeCell ref="B14:C14"/>
    <mergeCell ref="B17:C17"/>
    <mergeCell ref="B18:C18"/>
    <mergeCell ref="B19:C19"/>
    <mergeCell ref="B21:C21"/>
    <mergeCell ref="B23:C23"/>
  </mergeCells>
  <phoneticPr fontId="8" type="noConversion"/>
  <pageMargins left="0.27559055118110237" right="0.23622047244094491" top="0.27559055118110237" bottom="0.51181102362204722" header="0.19685039370078741" footer="0.31496062992125984"/>
  <pageSetup paperSize="9" orientation="portrait" blackAndWhite="1"/>
  <headerFooter alignWithMargins="0"/>
  <rowBreaks count="1" manualBreakCount="1">
    <brk id="2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BL403"/>
  <sheetViews>
    <sheetView showGridLines="0" showZeros="0" tabSelected="1" zoomScale="120" zoomScaleNormal="120" workbookViewId="0">
      <selection activeCell="Q1" sqref="Q1:AF1"/>
    </sheetView>
  </sheetViews>
  <sheetFormatPr baseColWidth="10" defaultColWidth="2.7109375" defaultRowHeight="12.75" x14ac:dyDescent="0.2"/>
  <cols>
    <col min="1" max="10" width="3.28515625" style="7" customWidth="1"/>
    <col min="11" max="14" width="3" style="7" customWidth="1"/>
    <col min="15" max="17" width="3.7109375" style="7" customWidth="1"/>
    <col min="18" max="20" width="3.85546875" style="7" customWidth="1"/>
    <col min="21" max="22" width="2.7109375" style="7" customWidth="1"/>
    <col min="23" max="23" width="2.85546875" style="7" customWidth="1"/>
    <col min="24" max="24" width="3.7109375" style="7" customWidth="1"/>
    <col min="25" max="25" width="3.140625" style="7" customWidth="1"/>
    <col min="26" max="26" width="3.28515625" style="7" customWidth="1"/>
    <col min="27" max="27" width="2.7109375" style="7" customWidth="1"/>
    <col min="28" max="28" width="3" style="7" customWidth="1"/>
    <col min="29" max="29" width="2.85546875" style="7" customWidth="1"/>
    <col min="30" max="30" width="4" style="7" customWidth="1"/>
    <col min="31" max="31" width="2.7109375" style="7" customWidth="1"/>
    <col min="32" max="32" width="4.28515625" style="7" customWidth="1"/>
    <col min="33" max="41" width="2.7109375" style="7" customWidth="1"/>
    <col min="42" max="42" width="4.7109375" style="7" customWidth="1"/>
    <col min="43" max="61" width="2.7109375" style="7" customWidth="1"/>
    <col min="62" max="62" width="1.7109375" style="7" customWidth="1"/>
    <col min="63" max="16384" width="2.7109375" style="7"/>
  </cols>
  <sheetData>
    <row r="1" spans="1:64" ht="15.75" customHeight="1" x14ac:dyDescent="0.2">
      <c r="A1" s="681" t="s">
        <v>358</v>
      </c>
      <c r="B1" s="682"/>
      <c r="C1" s="682"/>
      <c r="D1" s="682"/>
      <c r="E1" s="682"/>
      <c r="F1" s="682"/>
      <c r="G1" s="682"/>
      <c r="H1" s="682"/>
      <c r="I1" s="682"/>
      <c r="J1" s="682"/>
      <c r="K1" s="682"/>
      <c r="L1" s="373"/>
      <c r="M1" s="373"/>
      <c r="N1" s="373"/>
      <c r="O1" s="373"/>
      <c r="P1" s="155"/>
      <c r="Q1" s="855"/>
      <c r="R1" s="856"/>
      <c r="S1" s="856"/>
      <c r="T1" s="856"/>
      <c r="U1" s="856"/>
      <c r="V1" s="856"/>
      <c r="W1" s="856"/>
      <c r="X1" s="856"/>
      <c r="Y1" s="856"/>
      <c r="Z1" s="856"/>
      <c r="AA1" s="856"/>
      <c r="AB1" s="856"/>
      <c r="AC1" s="856"/>
      <c r="AD1" s="856"/>
      <c r="AE1" s="856"/>
      <c r="AF1" s="857"/>
      <c r="AG1" s="883" t="s">
        <v>321</v>
      </c>
      <c r="AH1" s="884"/>
      <c r="AI1" s="884"/>
      <c r="AJ1" s="884"/>
      <c r="AK1" s="884"/>
      <c r="AL1" s="884"/>
      <c r="AM1" s="882" t="str">
        <f>Personenstammblatt!J23</f>
        <v>Januar 2021</v>
      </c>
      <c r="AN1" s="882"/>
      <c r="AO1" s="882"/>
      <c r="AP1" s="882"/>
      <c r="AQ1" s="882"/>
      <c r="AR1" s="882"/>
      <c r="AS1" s="882"/>
    </row>
    <row r="2" spans="1:64" ht="3.4" customHeight="1" x14ac:dyDescent="0.2">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481"/>
      <c r="AA2" s="110"/>
      <c r="AB2" s="110"/>
      <c r="AC2" s="110"/>
      <c r="AD2" s="110"/>
      <c r="AE2" s="110"/>
      <c r="AF2" s="111"/>
      <c r="AG2" s="23"/>
    </row>
    <row r="3" spans="1:64" s="1" customFormat="1" ht="17.649999999999999" customHeight="1" x14ac:dyDescent="0.15">
      <c r="A3" s="862" t="str">
        <f>Personenstammblatt!A15</f>
        <v>Anrede *</v>
      </c>
      <c r="B3" s="688"/>
      <c r="C3" s="688"/>
      <c r="D3" s="688"/>
      <c r="E3" s="861" t="str">
        <f>Personenstammblatt!E15</f>
        <v>Titel</v>
      </c>
      <c r="F3" s="688"/>
      <c r="G3" s="688"/>
      <c r="H3" s="688"/>
      <c r="I3" s="826"/>
      <c r="J3" s="670" t="str">
        <f>Personenstammblatt!H15</f>
        <v>Amtsbezeichnung</v>
      </c>
      <c r="K3" s="671"/>
      <c r="L3" s="671"/>
      <c r="M3" s="671"/>
      <c r="N3" s="482"/>
      <c r="O3" s="667" t="str">
        <f>Personenstammblatt!O15</f>
        <v>Org.-zeichen *</v>
      </c>
      <c r="P3" s="668"/>
      <c r="Q3" s="668"/>
      <c r="R3" s="669"/>
      <c r="S3" s="661" t="str">
        <f>IF(K47="ja",Personenstammblatt!T15,"")</f>
        <v/>
      </c>
      <c r="T3" s="662"/>
      <c r="U3" s="662"/>
      <c r="V3" s="662"/>
      <c r="W3" s="662"/>
      <c r="X3" s="662"/>
      <c r="Y3" s="662"/>
      <c r="Z3" s="663"/>
      <c r="AA3" s="867" t="str">
        <f>IF(K47="ja",Personenstammblatt!AA15,"")</f>
        <v/>
      </c>
      <c r="AB3" s="868"/>
      <c r="AC3" s="868"/>
      <c r="AD3" s="868"/>
      <c r="AE3" s="868"/>
      <c r="AF3" s="869"/>
    </row>
    <row r="4" spans="1:64" s="2" customFormat="1" ht="18.75" customHeight="1" x14ac:dyDescent="0.2">
      <c r="A4" s="858">
        <f>Personenstammblatt!A16</f>
        <v>0</v>
      </c>
      <c r="B4" s="859"/>
      <c r="C4" s="859"/>
      <c r="D4" s="859"/>
      <c r="E4" s="860">
        <f>Personenstammblatt!E16</f>
        <v>0</v>
      </c>
      <c r="F4" s="859"/>
      <c r="G4" s="859"/>
      <c r="H4" s="859"/>
      <c r="I4" s="859"/>
      <c r="J4" s="672">
        <f>Personenstammblatt!H16</f>
        <v>0</v>
      </c>
      <c r="K4" s="673"/>
      <c r="L4" s="673"/>
      <c r="M4" s="673"/>
      <c r="N4" s="496"/>
      <c r="O4" s="664">
        <f>Personenstammblatt!O16</f>
        <v>0</v>
      </c>
      <c r="P4" s="665"/>
      <c r="Q4" s="665"/>
      <c r="R4" s="666"/>
      <c r="S4" s="871" t="str">
        <f>IF(K47="ja",Personenstammblatt!T16,"")</f>
        <v/>
      </c>
      <c r="T4" s="872"/>
      <c r="U4" s="872"/>
      <c r="V4" s="872"/>
      <c r="W4" s="872"/>
      <c r="X4" s="872"/>
      <c r="Y4" s="872"/>
      <c r="Z4" s="873"/>
      <c r="AA4" s="664" t="str">
        <f>IF(K47="ja",Personenstammblatt!AA16,"")</f>
        <v/>
      </c>
      <c r="AB4" s="665"/>
      <c r="AC4" s="665"/>
      <c r="AD4" s="665"/>
      <c r="AE4" s="665"/>
      <c r="AF4" s="870"/>
    </row>
    <row r="5" spans="1:64" s="1" customFormat="1" ht="9" x14ac:dyDescent="0.15">
      <c r="A5" s="863" t="str">
        <f>Personenstammblatt!A17</f>
        <v>Behörde *</v>
      </c>
      <c r="B5" s="864"/>
      <c r="C5" s="864"/>
      <c r="D5" s="864"/>
      <c r="E5" s="864"/>
      <c r="F5" s="864"/>
      <c r="G5" s="864"/>
      <c r="H5" s="864"/>
      <c r="I5" s="864"/>
      <c r="J5" s="703" t="str">
        <f>Personenstammblatt!J17</f>
        <v>Name *</v>
      </c>
      <c r="K5" s="698"/>
      <c r="L5" s="698"/>
      <c r="M5" s="698"/>
      <c r="N5" s="699"/>
      <c r="O5" s="698" t="str">
        <f>Personenstammblatt!N17</f>
        <v>Vorname *</v>
      </c>
      <c r="P5" s="698"/>
      <c r="Q5" s="698"/>
      <c r="R5" s="699"/>
      <c r="S5" s="880" t="str">
        <f>Personenstammblatt!S17</f>
        <v>Bereich *</v>
      </c>
      <c r="T5" s="864"/>
      <c r="U5" s="864"/>
      <c r="V5" s="864"/>
      <c r="W5" s="879"/>
      <c r="X5" s="865" t="str">
        <f>Personenstammblatt!X17</f>
        <v>Dienststätte/Berufsschule*</v>
      </c>
      <c r="Y5" s="866"/>
      <c r="Z5" s="866"/>
      <c r="AA5" s="866"/>
      <c r="AB5" s="893" t="str">
        <f>Personenstammblatt!AB17</f>
        <v>Personalnummer *</v>
      </c>
      <c r="AC5" s="894"/>
      <c r="AD5" s="894"/>
      <c r="AE5" s="894"/>
      <c r="AF5" s="895"/>
    </row>
    <row r="6" spans="1:64" s="3" customFormat="1" ht="25.15" customHeight="1" x14ac:dyDescent="0.2">
      <c r="A6" s="899" t="str">
        <f>Personenstammblatt!A18</f>
        <v>Ministerium für Bildung, Wissenschaft und Kultur M-V</v>
      </c>
      <c r="B6" s="900"/>
      <c r="C6" s="900"/>
      <c r="D6" s="900"/>
      <c r="E6" s="900"/>
      <c r="F6" s="900"/>
      <c r="G6" s="900"/>
      <c r="H6" s="900"/>
      <c r="I6" s="901"/>
      <c r="J6" s="700">
        <f>Personenstammblatt!J18</f>
        <v>0</v>
      </c>
      <c r="K6" s="701"/>
      <c r="L6" s="701"/>
      <c r="M6" s="701"/>
      <c r="N6" s="702"/>
      <c r="O6" s="700">
        <f>Personenstammblatt!N18</f>
        <v>0</v>
      </c>
      <c r="P6" s="701"/>
      <c r="Q6" s="701"/>
      <c r="R6" s="702"/>
      <c r="S6" s="885">
        <f>Personenstammblatt!S18</f>
        <v>0</v>
      </c>
      <c r="T6" s="886"/>
      <c r="U6" s="886"/>
      <c r="V6" s="886"/>
      <c r="W6" s="887"/>
      <c r="X6" s="672">
        <f>Personenstammblatt!X18</f>
        <v>0</v>
      </c>
      <c r="Y6" s="874"/>
      <c r="Z6" s="874"/>
      <c r="AA6" s="875"/>
      <c r="AB6" s="700">
        <f>Personenstammblatt!AB18</f>
        <v>0</v>
      </c>
      <c r="AC6" s="701"/>
      <c r="AD6" s="701"/>
      <c r="AE6" s="701"/>
      <c r="AF6" s="876"/>
    </row>
    <row r="7" spans="1:64" s="1" customFormat="1" ht="9" customHeight="1" x14ac:dyDescent="0.15">
      <c r="A7" s="863" t="str">
        <f>Personenstammblatt!A19</f>
        <v>Telefon-Nr. *</v>
      </c>
      <c r="B7" s="864"/>
      <c r="C7" s="864"/>
      <c r="D7" s="879"/>
      <c r="E7" s="880" t="str">
        <f>Personenstammblatt!E19</f>
        <v>Fax-Nr. *</v>
      </c>
      <c r="F7" s="864"/>
      <c r="G7" s="864"/>
      <c r="H7" s="864"/>
      <c r="I7" s="715" t="str">
        <f>Personenstammblatt!I19</f>
        <v>E-Mail-Adresse*</v>
      </c>
      <c r="J7" s="716"/>
      <c r="K7" s="716"/>
      <c r="L7" s="716"/>
      <c r="M7" s="716"/>
      <c r="N7" s="716"/>
      <c r="O7" s="716"/>
      <c r="P7" s="717"/>
      <c r="Q7" s="715" t="str">
        <f>Personenstammblatt!Q19</f>
        <v>Wohnanschrift *
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v>
      </c>
      <c r="R7" s="716"/>
      <c r="S7" s="716"/>
      <c r="T7" s="716"/>
      <c r="U7" s="716"/>
      <c r="V7" s="716"/>
      <c r="W7" s="716"/>
      <c r="X7" s="716"/>
      <c r="Y7" s="716"/>
      <c r="Z7" s="716"/>
      <c r="AA7" s="716"/>
      <c r="AB7" s="716"/>
      <c r="AC7" s="716"/>
      <c r="AD7" s="716"/>
      <c r="AE7" s="716"/>
      <c r="AF7" s="741"/>
    </row>
    <row r="8" spans="1:64" s="4" customFormat="1" ht="25.15" customHeight="1" x14ac:dyDescent="0.2">
      <c r="A8" s="881">
        <f>Personenstammblatt!A20</f>
        <v>0</v>
      </c>
      <c r="B8" s="701"/>
      <c r="C8" s="701"/>
      <c r="D8" s="702"/>
      <c r="E8" s="700">
        <f>Personenstammblatt!E20</f>
        <v>0</v>
      </c>
      <c r="F8" s="701"/>
      <c r="G8" s="701"/>
      <c r="H8" s="701"/>
      <c r="I8" s="700">
        <f>Personenstammblatt!I20</f>
        <v>0</v>
      </c>
      <c r="J8" s="701"/>
      <c r="K8" s="701"/>
      <c r="L8" s="701"/>
      <c r="M8" s="701"/>
      <c r="N8" s="701"/>
      <c r="O8" s="701"/>
      <c r="P8" s="702"/>
      <c r="Q8" s="700">
        <f>Personenstammblatt!Q20</f>
        <v>0</v>
      </c>
      <c r="R8" s="701"/>
      <c r="S8" s="701"/>
      <c r="T8" s="701"/>
      <c r="U8" s="701"/>
      <c r="V8" s="701"/>
      <c r="W8" s="701"/>
      <c r="X8" s="701"/>
      <c r="Y8" s="701"/>
      <c r="Z8" s="701"/>
      <c r="AA8" s="701"/>
      <c r="AB8" s="701"/>
      <c r="AC8" s="701"/>
      <c r="AD8" s="701"/>
      <c r="AE8" s="701"/>
      <c r="AF8" s="876"/>
      <c r="AP8" s="283"/>
    </row>
    <row r="9" spans="1:64" s="112" customFormat="1" ht="9" x14ac:dyDescent="0.15">
      <c r="A9" s="877" t="s">
        <v>313</v>
      </c>
      <c r="B9" s="878"/>
      <c r="C9" s="878"/>
      <c r="D9" s="878"/>
      <c r="E9" s="878"/>
      <c r="F9" s="878"/>
      <c r="G9" s="878"/>
      <c r="H9" s="878"/>
      <c r="I9" s="878"/>
      <c r="J9" s="878"/>
      <c r="K9" s="878"/>
      <c r="L9" s="878"/>
      <c r="M9" s="878"/>
      <c r="N9" s="878"/>
      <c r="O9" s="878"/>
      <c r="P9" s="878"/>
      <c r="Q9" s="878"/>
      <c r="R9" s="878"/>
      <c r="S9" s="878"/>
      <c r="T9" s="878"/>
      <c r="U9" s="878"/>
      <c r="V9" s="878"/>
      <c r="W9" s="878" t="s">
        <v>112</v>
      </c>
      <c r="X9" s="878"/>
      <c r="Y9" s="878"/>
      <c r="Z9" s="878"/>
      <c r="AA9" s="878"/>
      <c r="AB9" s="878"/>
      <c r="AC9" s="878"/>
      <c r="AD9" s="878"/>
      <c r="AE9" s="878"/>
      <c r="AF9" s="902"/>
    </row>
    <row r="10" spans="1:64" s="112" customFormat="1" ht="9" x14ac:dyDescent="0.15">
      <c r="A10" s="877" t="s">
        <v>113</v>
      </c>
      <c r="B10" s="878"/>
      <c r="C10" s="878"/>
      <c r="D10" s="878"/>
      <c r="E10" s="878"/>
      <c r="F10" s="878"/>
      <c r="G10" s="878"/>
      <c r="H10" s="878"/>
      <c r="I10" s="878"/>
      <c r="J10" s="878"/>
      <c r="K10" s="878"/>
      <c r="L10" s="878" t="s">
        <v>114</v>
      </c>
      <c r="M10" s="878"/>
      <c r="N10" s="878"/>
      <c r="O10" s="878"/>
      <c r="P10" s="878"/>
      <c r="Q10" s="878"/>
      <c r="R10" s="878"/>
      <c r="S10" s="878"/>
      <c r="T10" s="878"/>
      <c r="U10" s="878"/>
      <c r="V10" s="878"/>
      <c r="W10" s="878" t="s">
        <v>115</v>
      </c>
      <c r="X10" s="878"/>
      <c r="Y10" s="878"/>
      <c r="Z10" s="878"/>
      <c r="AA10" s="878"/>
      <c r="AB10" s="878" t="s">
        <v>116</v>
      </c>
      <c r="AC10" s="878"/>
      <c r="AD10" s="878"/>
      <c r="AE10" s="878"/>
      <c r="AF10" s="902"/>
    </row>
    <row r="11" spans="1:64" s="112" customFormat="1" ht="8.85" customHeight="1" x14ac:dyDescent="0.15">
      <c r="A11" s="898" t="s">
        <v>117</v>
      </c>
      <c r="B11" s="819"/>
      <c r="C11" s="819"/>
      <c r="D11" s="819"/>
      <c r="E11" s="819"/>
      <c r="F11" s="819"/>
      <c r="G11" s="819" t="s">
        <v>118</v>
      </c>
      <c r="H11" s="819"/>
      <c r="I11" s="819"/>
      <c r="J11" s="819" t="s">
        <v>119</v>
      </c>
      <c r="K11" s="819"/>
      <c r="L11" s="819" t="s">
        <v>117</v>
      </c>
      <c r="M11" s="819"/>
      <c r="N11" s="819"/>
      <c r="O11" s="819"/>
      <c r="P11" s="819"/>
      <c r="Q11" s="819"/>
      <c r="R11" s="821" t="s">
        <v>60</v>
      </c>
      <c r="S11" s="819"/>
      <c r="T11" s="819"/>
      <c r="U11" s="821" t="s">
        <v>119</v>
      </c>
      <c r="V11" s="819"/>
      <c r="W11" s="821" t="s">
        <v>217</v>
      </c>
      <c r="X11" s="819"/>
      <c r="Y11" s="819"/>
      <c r="Z11" s="819" t="s">
        <v>119</v>
      </c>
      <c r="AA11" s="819"/>
      <c r="AB11" s="816" t="s">
        <v>217</v>
      </c>
      <c r="AC11" s="817"/>
      <c r="AD11" s="818"/>
      <c r="AE11" s="819" t="s">
        <v>119</v>
      </c>
      <c r="AF11" s="820"/>
    </row>
    <row r="12" spans="1:64" s="113" customFormat="1" ht="22.9" customHeight="1" x14ac:dyDescent="0.2">
      <c r="A12" s="888"/>
      <c r="B12" s="846"/>
      <c r="C12" s="846"/>
      <c r="D12" s="846"/>
      <c r="E12" s="846"/>
      <c r="F12" s="846"/>
      <c r="G12" s="889"/>
      <c r="H12" s="890"/>
      <c r="I12" s="891"/>
      <c r="J12" s="850"/>
      <c r="K12" s="850"/>
      <c r="L12" s="845">
        <f>A12</f>
        <v>0</v>
      </c>
      <c r="M12" s="846"/>
      <c r="N12" s="846"/>
      <c r="O12" s="846"/>
      <c r="P12" s="846"/>
      <c r="Q12" s="846"/>
      <c r="R12" s="852">
        <f>G12</f>
        <v>0</v>
      </c>
      <c r="S12" s="853"/>
      <c r="T12" s="854"/>
      <c r="U12" s="850"/>
      <c r="V12" s="850"/>
      <c r="W12" s="848">
        <f>G12</f>
        <v>0</v>
      </c>
      <c r="X12" s="849"/>
      <c r="Y12" s="849"/>
      <c r="Z12" s="850"/>
      <c r="AA12" s="850"/>
      <c r="AB12" s="848">
        <f>G12</f>
        <v>0</v>
      </c>
      <c r="AC12" s="849"/>
      <c r="AD12" s="849"/>
      <c r="AE12" s="850"/>
      <c r="AF12" s="851"/>
    </row>
    <row r="13" spans="1:64" s="114" customFormat="1" ht="9" customHeight="1" x14ac:dyDescent="0.15">
      <c r="A13" s="790" t="s">
        <v>129</v>
      </c>
      <c r="B13" s="698"/>
      <c r="C13" s="698"/>
      <c r="D13" s="698"/>
      <c r="E13" s="698"/>
      <c r="F13" s="698"/>
      <c r="G13" s="698"/>
      <c r="H13" s="698"/>
      <c r="I13" s="698"/>
      <c r="J13" s="698"/>
      <c r="K13" s="699"/>
      <c r="L13" s="703" t="str">
        <f>IF(Behördenstammblatt!L3="nein","IT-Projekt (keine Eintragung)","IT-Projekt")</f>
        <v>IT-Projekt (keine Eintragung)</v>
      </c>
      <c r="M13" s="698"/>
      <c r="N13" s="698"/>
      <c r="O13" s="698"/>
      <c r="P13" s="698"/>
      <c r="Q13" s="698"/>
      <c r="R13" s="698"/>
      <c r="S13" s="698"/>
      <c r="T13" s="698"/>
      <c r="U13" s="698"/>
      <c r="V13" s="698"/>
      <c r="W13" s="698"/>
      <c r="X13" s="698"/>
      <c r="Y13" s="698"/>
      <c r="Z13" s="698"/>
      <c r="AA13" s="698"/>
      <c r="AB13" s="698"/>
      <c r="AC13" s="698"/>
      <c r="AD13" s="698"/>
      <c r="AE13" s="698"/>
      <c r="AF13" s="847"/>
    </row>
    <row r="14" spans="1:64" s="115" customFormat="1" x14ac:dyDescent="0.2">
      <c r="A14" s="839"/>
      <c r="B14" s="840"/>
      <c r="C14" s="840"/>
      <c r="D14" s="840"/>
      <c r="E14" s="840"/>
      <c r="F14" s="840"/>
      <c r="G14" s="840"/>
      <c r="H14" s="840"/>
      <c r="I14" s="840"/>
      <c r="J14" s="840"/>
      <c r="K14" s="841"/>
      <c r="L14" s="842"/>
      <c r="M14" s="843"/>
      <c r="N14" s="843"/>
      <c r="O14" s="843"/>
      <c r="P14" s="843"/>
      <c r="Q14" s="843"/>
      <c r="R14" s="843"/>
      <c r="S14" s="843"/>
      <c r="T14" s="843"/>
      <c r="U14" s="843"/>
      <c r="V14" s="843"/>
      <c r="W14" s="843"/>
      <c r="X14" s="843"/>
      <c r="Y14" s="843"/>
      <c r="Z14" s="843"/>
      <c r="AA14" s="843"/>
      <c r="AB14" s="843"/>
      <c r="AC14" s="843"/>
      <c r="AD14" s="843"/>
      <c r="AE14" s="843"/>
      <c r="AF14" s="844"/>
      <c r="AX14" s="40" t="s">
        <v>191</v>
      </c>
    </row>
    <row r="15" spans="1:64" s="24" customFormat="1" ht="9" x14ac:dyDescent="0.15">
      <c r="A15" s="116" t="s">
        <v>130</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8"/>
      <c r="BL15" s="24" t="s">
        <v>191</v>
      </c>
    </row>
    <row r="16" spans="1:64" s="30" customFormat="1" ht="12.75" customHeight="1" x14ac:dyDescent="0.2">
      <c r="A16" s="822"/>
      <c r="B16" s="823"/>
      <c r="C16" s="82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4"/>
    </row>
    <row r="17" spans="1:48" s="112" customFormat="1" ht="9" x14ac:dyDescent="0.15">
      <c r="A17" s="825" t="str">
        <f>IF(Behördenstammblatt!I3="nein","Kostenstelle (keine Eintragung)","Kostenstelle *")</f>
        <v>Kostenstelle (keine Eintragung)</v>
      </c>
      <c r="B17" s="688"/>
      <c r="C17" s="688"/>
      <c r="D17" s="688"/>
      <c r="E17" s="688"/>
      <c r="F17" s="688"/>
      <c r="G17" s="688"/>
      <c r="H17" s="688"/>
      <c r="I17" s="688"/>
      <c r="J17" s="826"/>
      <c r="K17" s="687" t="str">
        <f>IF(Behördenstammblatt!J3="nein","Kostenart (keine Eintragung)","Kostenart *")</f>
        <v>Kostenart (keine Eintragung)</v>
      </c>
      <c r="L17" s="688"/>
      <c r="M17" s="688"/>
      <c r="N17" s="688"/>
      <c r="O17" s="688"/>
      <c r="P17" s="688"/>
      <c r="Q17" s="688"/>
      <c r="R17" s="688"/>
      <c r="S17" s="688"/>
      <c r="T17" s="688"/>
      <c r="U17" s="826"/>
      <c r="V17" s="687" t="str">
        <f>IF(Behördenstammblatt!K3="nein","Kostenträger (keine Eintragung)","Kostenträger *")</f>
        <v>Kostenträger (keine Eintragung)</v>
      </c>
      <c r="W17" s="688"/>
      <c r="X17" s="688"/>
      <c r="Y17" s="688"/>
      <c r="Z17" s="688"/>
      <c r="AA17" s="688"/>
      <c r="AB17" s="688"/>
      <c r="AC17" s="688"/>
      <c r="AD17" s="688"/>
      <c r="AE17" s="688"/>
      <c r="AF17" s="689"/>
    </row>
    <row r="18" spans="1:48" s="30" customFormat="1" ht="23.25" customHeight="1" x14ac:dyDescent="0.2">
      <c r="A18" s="831"/>
      <c r="B18" s="832"/>
      <c r="C18" s="832"/>
      <c r="D18" s="832"/>
      <c r="E18" s="832"/>
      <c r="F18" s="832"/>
      <c r="G18" s="832"/>
      <c r="H18" s="832"/>
      <c r="I18" s="832"/>
      <c r="J18" s="833"/>
      <c r="K18" s="834"/>
      <c r="L18" s="832"/>
      <c r="M18" s="832"/>
      <c r="N18" s="832"/>
      <c r="O18" s="832"/>
      <c r="P18" s="832"/>
      <c r="Q18" s="832"/>
      <c r="R18" s="832"/>
      <c r="S18" s="832"/>
      <c r="T18" s="832"/>
      <c r="U18" s="833"/>
      <c r="V18" s="834"/>
      <c r="W18" s="832"/>
      <c r="X18" s="832"/>
      <c r="Y18" s="832"/>
      <c r="Z18" s="832"/>
      <c r="AA18" s="832"/>
      <c r="AB18" s="832"/>
      <c r="AC18" s="832"/>
      <c r="AD18" s="832"/>
      <c r="AE18" s="832"/>
      <c r="AF18" s="838"/>
    </row>
    <row r="19" spans="1:48" s="24" customFormat="1" ht="9" x14ac:dyDescent="0.15">
      <c r="A19" s="116" t="s">
        <v>0</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8"/>
    </row>
    <row r="20" spans="1:48" s="30" customFormat="1" x14ac:dyDescent="0.2">
      <c r="A20" s="828"/>
      <c r="B20" s="829"/>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30"/>
    </row>
    <row r="21" spans="1:48" s="24" customFormat="1" ht="9" x14ac:dyDescent="0.15">
      <c r="A21" s="116" t="s">
        <v>132</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8"/>
    </row>
    <row r="22" spans="1:48" s="30" customFormat="1" ht="23.25" customHeight="1" x14ac:dyDescent="0.2">
      <c r="A22" s="835"/>
      <c r="B22" s="836"/>
      <c r="C22" s="836"/>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7"/>
    </row>
    <row r="23" spans="1:48" s="119" customFormat="1" ht="36" customHeight="1" x14ac:dyDescent="0.2">
      <c r="A23" s="827" t="s">
        <v>137</v>
      </c>
      <c r="B23" s="690"/>
      <c r="C23" s="690"/>
      <c r="D23" s="690"/>
      <c r="E23" s="690"/>
      <c r="F23" s="690"/>
      <c r="G23" s="690"/>
      <c r="H23" s="690"/>
      <c r="I23" s="690"/>
      <c r="J23" s="690"/>
      <c r="K23" s="690" t="s">
        <v>133</v>
      </c>
      <c r="L23" s="690"/>
      <c r="M23" s="690"/>
      <c r="N23" s="690"/>
      <c r="O23" s="690"/>
      <c r="P23" s="690"/>
      <c r="Q23" s="690"/>
      <c r="R23" s="690"/>
      <c r="S23" s="690"/>
      <c r="T23" s="690"/>
      <c r="U23" s="690" t="s">
        <v>134</v>
      </c>
      <c r="V23" s="690"/>
      <c r="W23" s="690"/>
      <c r="X23" s="775" t="s">
        <v>135</v>
      </c>
      <c r="Y23" s="775"/>
      <c r="Z23" s="775"/>
      <c r="AA23" s="775" t="s">
        <v>136</v>
      </c>
      <c r="AB23" s="775"/>
      <c r="AC23" s="775"/>
      <c r="AD23" s="775" t="s">
        <v>396</v>
      </c>
      <c r="AE23" s="775"/>
      <c r="AF23" s="794"/>
      <c r="AJ23" s="285"/>
      <c r="AK23" s="285"/>
      <c r="AL23" s="285"/>
      <c r="AM23" s="285"/>
      <c r="AN23" s="326"/>
      <c r="AO23" s="326"/>
      <c r="AP23" s="327"/>
      <c r="AQ23" s="327"/>
      <c r="AR23" s="327"/>
    </row>
    <row r="24" spans="1:48" ht="12.75" customHeight="1" x14ac:dyDescent="0.2">
      <c r="A24" s="778"/>
      <c r="B24" s="779"/>
      <c r="C24" s="779"/>
      <c r="D24" s="779"/>
      <c r="E24" s="779"/>
      <c r="F24" s="779"/>
      <c r="G24" s="779"/>
      <c r="H24" s="779"/>
      <c r="I24" s="779"/>
      <c r="J24" s="780"/>
      <c r="K24" s="679"/>
      <c r="L24" s="679"/>
      <c r="M24" s="679"/>
      <c r="N24" s="679"/>
      <c r="O24" s="679"/>
      <c r="P24" s="679"/>
      <c r="Q24" s="679"/>
      <c r="R24" s="679"/>
      <c r="S24" s="679"/>
      <c r="T24" s="679"/>
      <c r="U24" s="684"/>
      <c r="V24" s="684"/>
      <c r="W24" s="684"/>
      <c r="X24" s="691">
        <f>IF(A24="2 Privat-Pkw ohne triftige Gründe",0.15,IF(A24="3 Privat-Pkw mit triftigen Gründen",0.25,IF(A24="4 anerkannter Privat-Pkw",0.35,IF(A24="5 Privat-Motorrad ohne triftige Gründe",0.07,IF(A24="6 Privat-Motorrad mit triftigen Gründen",0.1,IF(A24="7 Fahrrad",0.05,IF(A24="13 Mitnahme durch Privatperson (§ 5 Abs.4 LRKG M-V)",0.02,IF(A24="14 anerkannter PKW der NPÄ's mit Zuschlag",0.4,0))))))))</f>
        <v>0</v>
      </c>
      <c r="Y24" s="691"/>
      <c r="Z24" s="691"/>
      <c r="AA24" s="680"/>
      <c r="AB24" s="680"/>
      <c r="AC24" s="680"/>
      <c r="AD24" s="685">
        <f>ROUNDDOWN(AA24,0)*X24</f>
        <v>0</v>
      </c>
      <c r="AE24" s="685"/>
      <c r="AF24" s="686"/>
      <c r="AJ24" s="23"/>
      <c r="AL24" s="23"/>
      <c r="AM24" s="284"/>
      <c r="AN24" s="21"/>
      <c r="AO24" s="21"/>
      <c r="AP24" s="2"/>
      <c r="AQ24" s="2"/>
      <c r="AR24" s="2"/>
      <c r="AV24" s="55"/>
    </row>
    <row r="25" spans="1:48" s="24" customFormat="1" ht="13.9" customHeight="1" x14ac:dyDescent="0.2">
      <c r="A25" s="778"/>
      <c r="B25" s="779"/>
      <c r="C25" s="779"/>
      <c r="D25" s="779"/>
      <c r="E25" s="779"/>
      <c r="F25" s="779"/>
      <c r="G25" s="779"/>
      <c r="H25" s="779"/>
      <c r="I25" s="779"/>
      <c r="J25" s="780"/>
      <c r="K25" s="679"/>
      <c r="L25" s="679"/>
      <c r="M25" s="679"/>
      <c r="N25" s="679"/>
      <c r="O25" s="679"/>
      <c r="P25" s="679"/>
      <c r="Q25" s="679"/>
      <c r="R25" s="679"/>
      <c r="S25" s="679"/>
      <c r="T25" s="679"/>
      <c r="U25" s="684"/>
      <c r="V25" s="684"/>
      <c r="W25" s="684"/>
      <c r="X25" s="691">
        <f>IF(A25="2 Privat-Pkw ohne triftige Gründe",0.15,IF(A25="3 Privat-Pkw mit triftigen Gründen",0.25,IF(A25="4 anerkannter Privat-Pkw",0.35,IF(A25="5 Privat-Motorrad ohne triftige Gründe",0.07,IF(A25="6 Privat-Motorrad mit triftigen Gründen",0.1,IF(A25="7 Fahrrad",0.05,IF(A25="13 Mitnahme durch Privatperson (§ 5 Abs.4 LRKG M-V)",0.02,IF(A25="14 anerkannter PKW der NPÄ's mit Zuschlag",0.4,0))))))))</f>
        <v>0</v>
      </c>
      <c r="Y25" s="691"/>
      <c r="Z25" s="691"/>
      <c r="AA25" s="680"/>
      <c r="AB25" s="680"/>
      <c r="AC25" s="680"/>
      <c r="AD25" s="685">
        <f>ROUNDDOWN(AA25,0)*X25</f>
        <v>0</v>
      </c>
      <c r="AE25" s="685"/>
      <c r="AF25" s="686"/>
      <c r="AJ25" s="286"/>
      <c r="AK25" s="286"/>
      <c r="AL25" s="286"/>
      <c r="AM25" s="286"/>
      <c r="AN25" s="328"/>
      <c r="AO25" s="21"/>
      <c r="AP25" s="2"/>
      <c r="AQ25" s="2"/>
      <c r="AR25" s="1"/>
    </row>
    <row r="26" spans="1:48" s="24" customFormat="1" ht="13.9" customHeight="1" x14ac:dyDescent="0.2">
      <c r="A26" s="778"/>
      <c r="B26" s="779"/>
      <c r="C26" s="779"/>
      <c r="D26" s="779"/>
      <c r="E26" s="779"/>
      <c r="F26" s="779"/>
      <c r="G26" s="779"/>
      <c r="H26" s="779"/>
      <c r="I26" s="779"/>
      <c r="J26" s="780"/>
      <c r="K26" s="679"/>
      <c r="L26" s="679"/>
      <c r="M26" s="679"/>
      <c r="N26" s="679"/>
      <c r="O26" s="679"/>
      <c r="P26" s="679"/>
      <c r="Q26" s="679"/>
      <c r="R26" s="679"/>
      <c r="S26" s="679"/>
      <c r="T26" s="679"/>
      <c r="U26" s="684"/>
      <c r="V26" s="684"/>
      <c r="W26" s="684"/>
      <c r="X26" s="691">
        <f>IF(A26="2 Privat-Pkw ohne triftige Gründe",0.15,IF(A26="3 Privat-Pkw mit triftigen Gründen",0.25,IF(A26="4 anerkannter Privat-Pkw",0.35,IF(A26="5 Privat-Motorrad ohne triftige Gründe",0.07,IF(A26="6 Privat-Motorrad mit triftigen Gründen",0.1,IF(A26="7 Fahrrad",0.05,IF(A26="13 Mitnahme durch Privatperson (§ 5 Abs.4 LRKG M-V)",0.02,IF(A26="14 anerkannter PKW der NPÄ's mit Zuschlag",0.4,0))))))))</f>
        <v>0</v>
      </c>
      <c r="Y26" s="691"/>
      <c r="Z26" s="691"/>
      <c r="AA26" s="680"/>
      <c r="AB26" s="680"/>
      <c r="AC26" s="680"/>
      <c r="AD26" s="685">
        <f>ROUNDDOWN(AA26,0)*X26</f>
        <v>0</v>
      </c>
      <c r="AE26" s="685"/>
      <c r="AF26" s="686"/>
      <c r="AJ26" s="286"/>
      <c r="AK26" s="286"/>
      <c r="AL26" s="286"/>
      <c r="AM26" s="286"/>
      <c r="AN26" s="328"/>
      <c r="AO26" s="21"/>
      <c r="AP26" s="2"/>
      <c r="AQ26" s="2"/>
      <c r="AR26" s="1"/>
    </row>
    <row r="27" spans="1:48" s="24" customFormat="1" ht="13.9" customHeight="1" x14ac:dyDescent="0.2">
      <c r="A27" s="778"/>
      <c r="B27" s="779"/>
      <c r="C27" s="779"/>
      <c r="D27" s="779"/>
      <c r="E27" s="779"/>
      <c r="F27" s="779"/>
      <c r="G27" s="779"/>
      <c r="H27" s="779"/>
      <c r="I27" s="779"/>
      <c r="J27" s="780"/>
      <c r="K27" s="679"/>
      <c r="L27" s="679"/>
      <c r="M27" s="679"/>
      <c r="N27" s="679"/>
      <c r="O27" s="679"/>
      <c r="P27" s="679"/>
      <c r="Q27" s="679"/>
      <c r="R27" s="679"/>
      <c r="S27" s="679"/>
      <c r="T27" s="679"/>
      <c r="U27" s="684"/>
      <c r="V27" s="684"/>
      <c r="W27" s="684"/>
      <c r="X27" s="691">
        <f>IF(A27="2 Privat-Pkw ohne triftige Gründe",0.15,IF(A27="3 Privat-Pkw mit triftigen Gründen",0.25,IF(A27="4 anerkannter Privat-Pkw",0.35,IF(A27="5 Privat-Motorrad ohne triftige Gründe",0.07,IF(A27="6 Privat-Motorrad mit triftigen Gründen",0.1,IF(A27="7 Fahrrad",0.05,IF(A27="13 Mitnahme durch Privatperson (§ 5 Abs.4 LRKG M-V)",0.02,IF(A27="14 anerkannter PKW der NPÄ's mit Zuschlag",0.4,0))))))))</f>
        <v>0</v>
      </c>
      <c r="Y27" s="691"/>
      <c r="Z27" s="691"/>
      <c r="AA27" s="680"/>
      <c r="AB27" s="680"/>
      <c r="AC27" s="680"/>
      <c r="AD27" s="685">
        <f>ROUNDDOWN(AA27,0)*X27</f>
        <v>0</v>
      </c>
      <c r="AE27" s="685"/>
      <c r="AF27" s="686"/>
      <c r="AJ27" s="286"/>
      <c r="AK27" s="683"/>
      <c r="AL27" s="683"/>
      <c r="AM27" s="683"/>
      <c r="AN27" s="328"/>
      <c r="AO27" s="21"/>
      <c r="AP27" s="2"/>
      <c r="AQ27" s="2"/>
      <c r="AR27" s="1"/>
    </row>
    <row r="28" spans="1:48" s="120" customFormat="1" ht="39.950000000000003" customHeight="1" x14ac:dyDescent="0.2">
      <c r="A28" s="676" t="str">
        <f>IF(Behördenstammblatt!A28="ja","Grund der Benutzung der Beförderungsmittel nach Nr. 1.2, 3, 4, 6,10,11,12 und 14","Grund der Benutzung der Beförderungsmittel nach Nr. 1.2, 3, 4, 6,10,11,12")</f>
        <v>Grund der Benutzung der Beförderungsmittel nach Nr. 1.2, 3, 4, 6,10,11,12</v>
      </c>
      <c r="B28" s="677"/>
      <c r="C28" s="677"/>
      <c r="D28" s="677"/>
      <c r="E28" s="677"/>
      <c r="F28" s="677"/>
      <c r="G28" s="677"/>
      <c r="H28" s="677"/>
      <c r="I28" s="677"/>
      <c r="J28" s="678"/>
      <c r="K28" s="815" t="s">
        <v>61</v>
      </c>
      <c r="L28" s="677"/>
      <c r="M28" s="677"/>
      <c r="N28" s="677"/>
      <c r="O28" s="677"/>
      <c r="P28" s="677"/>
      <c r="Q28" s="677"/>
      <c r="R28" s="677"/>
      <c r="S28" s="677"/>
      <c r="T28" s="677"/>
      <c r="U28" s="677"/>
      <c r="V28" s="677"/>
      <c r="W28" s="677"/>
      <c r="X28" s="677"/>
      <c r="Y28" s="677"/>
      <c r="Z28" s="677"/>
      <c r="AA28" s="677"/>
      <c r="AB28" s="677"/>
      <c r="AC28" s="677"/>
      <c r="AD28" s="677"/>
      <c r="AE28" s="677"/>
      <c r="AF28" s="231" t="str">
        <f>IF(OR(A29&gt;0,A30&gt;0),"*","")</f>
        <v/>
      </c>
      <c r="AJ28" s="287"/>
      <c r="AK28" s="39"/>
      <c r="AL28" s="287"/>
      <c r="AM28" s="287"/>
      <c r="AN28" s="329"/>
      <c r="AO28" s="329"/>
      <c r="AP28" s="330"/>
      <c r="AQ28" s="330"/>
      <c r="AR28" s="330"/>
    </row>
    <row r="29" spans="1:48" s="121" customFormat="1" x14ac:dyDescent="0.2">
      <c r="A29" s="776"/>
      <c r="B29" s="777"/>
      <c r="C29" s="777"/>
      <c r="D29" s="777"/>
      <c r="E29" s="777"/>
      <c r="F29" s="777"/>
      <c r="G29" s="777"/>
      <c r="H29" s="777"/>
      <c r="I29" s="777"/>
      <c r="J29" s="777"/>
      <c r="K29" s="787"/>
      <c r="L29" s="788"/>
      <c r="M29" s="788"/>
      <c r="N29" s="788"/>
      <c r="O29" s="788"/>
      <c r="P29" s="788"/>
      <c r="Q29" s="788"/>
      <c r="R29" s="788"/>
      <c r="S29" s="788"/>
      <c r="T29" s="788"/>
      <c r="U29" s="788"/>
      <c r="V29" s="788"/>
      <c r="W29" s="788"/>
      <c r="X29" s="788"/>
      <c r="Y29" s="788"/>
      <c r="Z29" s="788"/>
      <c r="AA29" s="788"/>
      <c r="AB29" s="788"/>
      <c r="AC29" s="788"/>
      <c r="AD29" s="788"/>
      <c r="AE29" s="788"/>
      <c r="AF29" s="789"/>
    </row>
    <row r="30" spans="1:48" s="121" customFormat="1" x14ac:dyDescent="0.2">
      <c r="A30" s="776"/>
      <c r="B30" s="777"/>
      <c r="C30" s="777"/>
      <c r="D30" s="777"/>
      <c r="E30" s="777"/>
      <c r="F30" s="777"/>
      <c r="G30" s="777"/>
      <c r="H30" s="777"/>
      <c r="I30" s="777"/>
      <c r="J30" s="777"/>
      <c r="K30" s="787"/>
      <c r="L30" s="788"/>
      <c r="M30" s="788"/>
      <c r="N30" s="788"/>
      <c r="O30" s="788"/>
      <c r="P30" s="788"/>
      <c r="Q30" s="788"/>
      <c r="R30" s="788"/>
      <c r="S30" s="788"/>
      <c r="T30" s="788"/>
      <c r="U30" s="788"/>
      <c r="V30" s="788"/>
      <c r="W30" s="788"/>
      <c r="X30" s="788"/>
      <c r="Y30" s="788"/>
      <c r="Z30" s="788"/>
      <c r="AA30" s="788"/>
      <c r="AB30" s="788"/>
      <c r="AC30" s="788"/>
      <c r="AD30" s="788"/>
      <c r="AE30" s="788"/>
      <c r="AF30" s="789"/>
    </row>
    <row r="31" spans="1:48" s="24" customFormat="1" ht="9" x14ac:dyDescent="0.15">
      <c r="A31" s="122" t="s">
        <v>138</v>
      </c>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4"/>
    </row>
    <row r="32" spans="1:48" s="30" customFormat="1" ht="15" customHeight="1" x14ac:dyDescent="0.2">
      <c r="A32" s="707"/>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9"/>
    </row>
    <row r="33" spans="1:55" s="24" customFormat="1" ht="9" x14ac:dyDescent="0.15">
      <c r="A33" s="116" t="s">
        <v>139</v>
      </c>
      <c r="B33" s="123"/>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8"/>
    </row>
    <row r="34" spans="1:55" s="30" customFormat="1" ht="15" customHeight="1" x14ac:dyDescent="0.2">
      <c r="A34" s="707"/>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9"/>
    </row>
    <row r="35" spans="1:55" s="24" customFormat="1" ht="9" x14ac:dyDescent="0.15">
      <c r="A35" s="116" t="s">
        <v>140</v>
      </c>
      <c r="B35" s="123"/>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8"/>
    </row>
    <row r="36" spans="1:55" s="24" customFormat="1" ht="9" x14ac:dyDescent="0.15">
      <c r="A36" s="790" t="s">
        <v>141</v>
      </c>
      <c r="B36" s="698"/>
      <c r="C36" s="698"/>
      <c r="D36" s="698"/>
      <c r="E36" s="698"/>
      <c r="F36" s="698"/>
      <c r="G36" s="698"/>
      <c r="H36" s="698"/>
      <c r="I36" s="698"/>
      <c r="J36" s="698"/>
      <c r="K36" s="698"/>
      <c r="L36" s="698"/>
      <c r="M36" s="698"/>
      <c r="N36" s="698"/>
      <c r="O36" s="699"/>
      <c r="P36" s="125" t="s">
        <v>142</v>
      </c>
      <c r="Q36" s="126"/>
      <c r="R36" s="126"/>
      <c r="S36" s="126"/>
      <c r="T36" s="126"/>
      <c r="U36" s="126"/>
      <c r="V36" s="126"/>
      <c r="W36" s="126"/>
      <c r="X36" s="126" t="str">
        <f>IF(A37&gt;0," *","")</f>
        <v/>
      </c>
      <c r="Y36" s="126"/>
      <c r="Z36" s="126"/>
      <c r="AA36" s="126"/>
      <c r="AB36" s="126"/>
      <c r="AC36" s="126"/>
      <c r="AD36" s="126"/>
      <c r="AE36" s="126"/>
      <c r="AF36" s="127"/>
    </row>
    <row r="37" spans="1:55" s="121" customFormat="1" ht="15" customHeight="1" x14ac:dyDescent="0.2">
      <c r="A37" s="806"/>
      <c r="B37" s="807"/>
      <c r="C37" s="807"/>
      <c r="D37" s="807"/>
      <c r="E37" s="807"/>
      <c r="F37" s="807"/>
      <c r="G37" s="807"/>
      <c r="H37" s="807"/>
      <c r="I37" s="807"/>
      <c r="J37" s="807"/>
      <c r="K37" s="807"/>
      <c r="L37" s="807"/>
      <c r="M37" s="807"/>
      <c r="N37" s="807"/>
      <c r="O37" s="808"/>
      <c r="P37" s="809"/>
      <c r="Q37" s="810"/>
      <c r="R37" s="810"/>
      <c r="S37" s="810"/>
      <c r="T37" s="810"/>
      <c r="U37" s="810"/>
      <c r="V37" s="810"/>
      <c r="W37" s="810"/>
      <c r="X37" s="810"/>
      <c r="Y37" s="810"/>
      <c r="Z37" s="811"/>
      <c r="AA37" s="811"/>
      <c r="AB37" s="811"/>
      <c r="AC37" s="811"/>
      <c r="AD37" s="811"/>
      <c r="AE37" s="811"/>
      <c r="AF37" s="812"/>
    </row>
    <row r="38" spans="1:55" s="24" customFormat="1" ht="9.75" customHeight="1" x14ac:dyDescent="0.15">
      <c r="A38" s="128" t="s">
        <v>146</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797" t="s">
        <v>134</v>
      </c>
      <c r="AB38" s="797"/>
      <c r="AC38" s="797"/>
      <c r="AD38" s="797"/>
      <c r="AE38" s="797"/>
      <c r="AF38" s="798"/>
    </row>
    <row r="39" spans="1:55" x14ac:dyDescent="0.2">
      <c r="A39" s="129"/>
      <c r="B39" s="799"/>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1"/>
      <c r="AC39" s="795"/>
      <c r="AD39" s="795"/>
      <c r="AE39" s="795"/>
      <c r="AF39" s="796"/>
    </row>
    <row r="40" spans="1:55" x14ac:dyDescent="0.2">
      <c r="A40" s="129"/>
      <c r="B40" s="799"/>
      <c r="C40" s="800"/>
      <c r="D40" s="800"/>
      <c r="E40" s="800"/>
      <c r="F40" s="800"/>
      <c r="G40" s="800"/>
      <c r="H40" s="800"/>
      <c r="I40" s="800"/>
      <c r="J40" s="800"/>
      <c r="K40" s="800"/>
      <c r="L40" s="800"/>
      <c r="M40" s="800"/>
      <c r="N40" s="800"/>
      <c r="O40" s="800"/>
      <c r="P40" s="800"/>
      <c r="Q40" s="800"/>
      <c r="R40" s="800"/>
      <c r="S40" s="800"/>
      <c r="T40" s="800"/>
      <c r="U40" s="800"/>
      <c r="V40" s="800"/>
      <c r="W40" s="800"/>
      <c r="X40" s="800"/>
      <c r="Y40" s="800"/>
      <c r="Z40" s="800"/>
      <c r="AA40" s="800"/>
      <c r="AB40" s="801"/>
      <c r="AC40" s="795"/>
      <c r="AD40" s="795"/>
      <c r="AE40" s="795"/>
      <c r="AF40" s="796"/>
    </row>
    <row r="41" spans="1:55" x14ac:dyDescent="0.2">
      <c r="A41" s="129"/>
      <c r="B41" s="802"/>
      <c r="C41" s="803"/>
      <c r="D41" s="803"/>
      <c r="E41" s="803"/>
      <c r="F41" s="803"/>
      <c r="G41" s="803"/>
      <c r="H41" s="803"/>
      <c r="I41" s="803"/>
      <c r="J41" s="803"/>
      <c r="K41" s="803"/>
      <c r="L41" s="803"/>
      <c r="M41" s="803"/>
      <c r="N41" s="803"/>
      <c r="O41" s="803"/>
      <c r="P41" s="803"/>
      <c r="Q41" s="803"/>
      <c r="R41" s="803"/>
      <c r="S41" s="803"/>
      <c r="T41" s="803"/>
      <c r="U41" s="803"/>
      <c r="V41" s="803"/>
      <c r="W41" s="803"/>
      <c r="X41" s="803"/>
      <c r="Y41" s="803"/>
      <c r="Z41" s="803"/>
      <c r="AA41" s="803"/>
      <c r="AB41" s="804"/>
      <c r="AC41" s="783"/>
      <c r="AD41" s="783"/>
      <c r="AE41" s="783"/>
      <c r="AF41" s="784"/>
    </row>
    <row r="42" spans="1:55" ht="9" customHeight="1" x14ac:dyDescent="0.2">
      <c r="A42" s="785" t="s">
        <v>13</v>
      </c>
      <c r="B42" s="716"/>
      <c r="C42" s="716"/>
      <c r="D42" s="716"/>
      <c r="E42" s="125" t="s">
        <v>149</v>
      </c>
      <c r="F42" s="126"/>
      <c r="G42" s="126"/>
      <c r="H42" s="130"/>
      <c r="I42" s="125"/>
      <c r="J42" s="126"/>
      <c r="K42" s="126"/>
      <c r="L42" s="130"/>
      <c r="M42" s="125" t="s">
        <v>146</v>
      </c>
      <c r="N42" s="126"/>
      <c r="O42" s="126"/>
      <c r="P42" s="130"/>
      <c r="Q42" s="182" t="s">
        <v>62</v>
      </c>
      <c r="R42" s="126"/>
      <c r="S42" s="126"/>
      <c r="T42" s="130"/>
      <c r="U42" s="125" t="s">
        <v>151</v>
      </c>
      <c r="V42" s="126"/>
      <c r="W42" s="126"/>
      <c r="X42" s="130"/>
      <c r="Y42" s="781" t="s">
        <v>152</v>
      </c>
      <c r="Z42" s="781"/>
      <c r="AA42" s="781"/>
      <c r="AB42" s="781"/>
      <c r="AC42" s="781"/>
      <c r="AD42" s="781"/>
      <c r="AE42" s="781"/>
      <c r="AF42" s="782"/>
    </row>
    <row r="43" spans="1:55" x14ac:dyDescent="0.2">
      <c r="A43" s="786"/>
      <c r="B43" s="729"/>
      <c r="C43" s="729"/>
      <c r="D43" s="729"/>
      <c r="E43" s="756">
        <f>SUM(AD24:AF27)+SUM(U24:W27)</f>
        <v>0</v>
      </c>
      <c r="F43" s="757"/>
      <c r="G43" s="757"/>
      <c r="H43" s="758"/>
      <c r="I43" s="756"/>
      <c r="J43" s="757"/>
      <c r="K43" s="757"/>
      <c r="L43" s="758"/>
      <c r="M43" s="756">
        <f>SUM(AC39:AF41)</f>
        <v>0</v>
      </c>
      <c r="N43" s="757"/>
      <c r="O43" s="757"/>
      <c r="P43" s="758"/>
      <c r="Q43" s="759"/>
      <c r="R43" s="760"/>
      <c r="S43" s="760"/>
      <c r="T43" s="761"/>
      <c r="U43" s="756">
        <f>E43+I43+M43+Q43</f>
        <v>0</v>
      </c>
      <c r="V43" s="757"/>
      <c r="W43" s="757"/>
      <c r="X43" s="758"/>
      <c r="Y43" s="765"/>
      <c r="Z43" s="765"/>
      <c r="AA43" s="765"/>
      <c r="AB43" s="765"/>
      <c r="AC43" s="765"/>
      <c r="AD43" s="765"/>
      <c r="AE43" s="765"/>
      <c r="AF43" s="766"/>
      <c r="AG43" s="674" t="str">
        <f>IF(AND(U43&gt;0,Q1=0),"Bitte wählen Sie noch die Reiseart in der ersten Zeile aus!","")</f>
        <v/>
      </c>
      <c r="AH43" s="675"/>
      <c r="AI43" s="675"/>
      <c r="AJ43" s="675"/>
      <c r="AK43" s="675"/>
      <c r="AL43" s="675"/>
      <c r="AM43" s="675"/>
      <c r="AN43" s="675"/>
      <c r="AO43" s="675"/>
      <c r="AP43" s="675"/>
      <c r="AQ43" s="675"/>
      <c r="AR43" s="675"/>
      <c r="AS43" s="675"/>
      <c r="AT43" s="675"/>
      <c r="AU43" s="675"/>
      <c r="AV43" s="675"/>
      <c r="AW43" s="675"/>
      <c r="AX43" s="675"/>
      <c r="AY43" s="675"/>
      <c r="AZ43" s="675"/>
      <c r="BA43" s="675"/>
      <c r="BB43" s="675"/>
      <c r="BC43" s="675"/>
    </row>
    <row r="44" spans="1:55" x14ac:dyDescent="0.2">
      <c r="A44" s="791" t="s">
        <v>153</v>
      </c>
      <c r="B44" s="775"/>
      <c r="C44" s="792"/>
      <c r="D44" s="792"/>
      <c r="E44" s="792"/>
      <c r="F44" s="792"/>
      <c r="G44" s="792"/>
      <c r="H44" s="792"/>
      <c r="I44" s="792"/>
      <c r="J44" s="792"/>
      <c r="K44" s="792"/>
      <c r="L44" s="792"/>
      <c r="M44" s="792"/>
      <c r="N44" s="792"/>
      <c r="O44" s="792"/>
      <c r="P44" s="792"/>
      <c r="Q44" s="792"/>
      <c r="R44" s="792"/>
      <c r="S44" s="792"/>
      <c r="T44" s="792"/>
      <c r="U44" s="793"/>
      <c r="V44" s="793"/>
      <c r="W44" s="793"/>
      <c r="X44" s="793"/>
      <c r="Y44" s="792"/>
      <c r="Z44" s="792"/>
      <c r="AA44" s="792"/>
      <c r="AB44" s="792"/>
      <c r="AC44" s="775"/>
      <c r="AD44" s="775"/>
      <c r="AE44" s="775"/>
      <c r="AF44" s="794"/>
    </row>
    <row r="45" spans="1:55" s="14" customFormat="1" x14ac:dyDescent="0.2">
      <c r="A45" s="813"/>
      <c r="B45" s="131" t="s">
        <v>154</v>
      </c>
      <c r="C45" s="131"/>
      <c r="D45" s="132"/>
      <c r="E45" s="132"/>
      <c r="F45" s="132"/>
      <c r="G45" s="132"/>
      <c r="H45" s="132"/>
      <c r="I45" s="132"/>
      <c r="J45" s="133"/>
      <c r="K45" s="132"/>
      <c r="L45" s="132"/>
      <c r="M45" s="132"/>
      <c r="N45" s="132"/>
      <c r="O45" s="132"/>
      <c r="P45" s="132"/>
      <c r="Q45" s="132"/>
      <c r="R45" s="132"/>
      <c r="S45" s="132"/>
      <c r="T45" s="132"/>
      <c r="U45" s="132"/>
      <c r="V45" s="132"/>
      <c r="W45" s="132"/>
      <c r="X45" s="132"/>
      <c r="Y45" s="132"/>
      <c r="Z45" s="768" t="s">
        <v>326</v>
      </c>
      <c r="AA45" s="768"/>
      <c r="AB45" s="769"/>
      <c r="AC45" s="750"/>
      <c r="AD45" s="751"/>
      <c r="AE45" s="751"/>
      <c r="AF45" s="752"/>
      <c r="AG45" s="896" t="str">
        <f>IF(AND(AC45&gt;0,AC45&lt;=50),"Da für diese Reise kein überwiegend dienstliches Interesse besteht, können keine Auslagen erstattet werden. (VV Ziff. 15.1.1.2)","")</f>
        <v/>
      </c>
      <c r="AH45" s="897"/>
      <c r="AI45" s="897"/>
      <c r="AJ45" s="897"/>
      <c r="AK45" s="897"/>
      <c r="AL45" s="897"/>
      <c r="AM45" s="897"/>
      <c r="AN45" s="897"/>
      <c r="AO45" s="897"/>
      <c r="AP45" s="897"/>
      <c r="AQ45" s="897"/>
      <c r="AR45" s="897"/>
      <c r="AS45" s="897"/>
      <c r="AT45" s="897"/>
      <c r="AU45" s="897"/>
      <c r="AV45" s="897"/>
      <c r="AW45" s="897"/>
      <c r="AX45" s="897"/>
      <c r="AY45" s="897"/>
      <c r="AZ45" s="897"/>
      <c r="BA45" s="897"/>
      <c r="BB45" s="897"/>
      <c r="BC45" s="897"/>
    </row>
    <row r="46" spans="1:55" x14ac:dyDescent="0.2">
      <c r="A46" s="814"/>
      <c r="B46" s="134" t="s">
        <v>155</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6"/>
      <c r="AC46" s="753">
        <f>IF(VALUE(AC45)&gt;50,U43*AC45/100,0)</f>
        <v>0</v>
      </c>
      <c r="AD46" s="754"/>
      <c r="AE46" s="754"/>
      <c r="AF46" s="755"/>
      <c r="AG46" s="896"/>
      <c r="AH46" s="897"/>
      <c r="AI46" s="897"/>
      <c r="AJ46" s="897"/>
      <c r="AK46" s="897"/>
      <c r="AL46" s="897"/>
      <c r="AM46" s="897"/>
      <c r="AN46" s="897"/>
      <c r="AO46" s="897"/>
      <c r="AP46" s="897"/>
      <c r="AQ46" s="897"/>
      <c r="AR46" s="897"/>
      <c r="AS46" s="897"/>
      <c r="AT46" s="897"/>
      <c r="AU46" s="897"/>
      <c r="AV46" s="897"/>
      <c r="AW46" s="897"/>
      <c r="AX46" s="897"/>
      <c r="AY46" s="897"/>
      <c r="AZ46" s="897"/>
      <c r="BA46" s="897"/>
      <c r="BB46" s="897"/>
      <c r="BC46" s="897"/>
    </row>
    <row r="47" spans="1:55" s="24" customFormat="1" x14ac:dyDescent="0.2">
      <c r="A47" s="805" t="s">
        <v>156</v>
      </c>
      <c r="B47" s="705"/>
      <c r="C47" s="705"/>
      <c r="D47" s="705"/>
      <c r="E47" s="705"/>
      <c r="F47" s="705"/>
      <c r="G47" s="705"/>
      <c r="H47" s="705"/>
      <c r="I47" s="705"/>
      <c r="J47" s="706"/>
      <c r="K47" s="770"/>
      <c r="L47" s="771"/>
      <c r="M47" s="767" t="s">
        <v>157</v>
      </c>
      <c r="N47" s="768"/>
      <c r="O47" s="768"/>
      <c r="P47" s="768"/>
      <c r="Q47" s="768"/>
      <c r="R47" s="768"/>
      <c r="S47" s="768"/>
      <c r="T47" s="768"/>
      <c r="U47" s="768"/>
      <c r="V47" s="768"/>
      <c r="W47" s="768"/>
      <c r="X47" s="768"/>
      <c r="Y47" s="768"/>
      <c r="Z47" s="768"/>
      <c r="AA47" s="768"/>
      <c r="AB47" s="769"/>
      <c r="AC47" s="772"/>
      <c r="AD47" s="773"/>
      <c r="AE47" s="773"/>
      <c r="AF47" s="774"/>
      <c r="AG47" s="896"/>
      <c r="AH47" s="897"/>
      <c r="AI47" s="897"/>
      <c r="AJ47" s="897"/>
      <c r="AK47" s="897"/>
      <c r="AL47" s="897"/>
      <c r="AM47" s="897"/>
      <c r="AN47" s="897"/>
      <c r="AO47" s="897"/>
      <c r="AP47" s="897"/>
      <c r="AQ47" s="897"/>
      <c r="AR47" s="897"/>
      <c r="AS47" s="897"/>
      <c r="AT47" s="897"/>
      <c r="AU47" s="897"/>
      <c r="AV47" s="897"/>
      <c r="AW47" s="897"/>
      <c r="AX47" s="897"/>
      <c r="AY47" s="897"/>
      <c r="AZ47" s="897"/>
      <c r="BA47" s="897"/>
      <c r="BB47" s="897"/>
      <c r="BC47" s="897"/>
    </row>
    <row r="48" spans="1:55" s="24" customFormat="1" ht="9" x14ac:dyDescent="0.15">
      <c r="A48" s="137" t="s">
        <v>158</v>
      </c>
      <c r="B48" s="103"/>
      <c r="C48" s="103"/>
      <c r="D48" s="103"/>
      <c r="E48" s="103"/>
      <c r="F48" s="103"/>
      <c r="G48" s="103"/>
      <c r="H48" s="103"/>
      <c r="I48" s="103"/>
      <c r="J48" s="103"/>
      <c r="K48" s="103"/>
      <c r="L48" s="103"/>
      <c r="M48" s="103"/>
      <c r="N48" s="103"/>
      <c r="O48" s="103"/>
      <c r="P48" s="103"/>
      <c r="Q48" s="103"/>
      <c r="R48" s="103"/>
      <c r="S48" s="103"/>
      <c r="T48" s="103"/>
      <c r="U48" s="103"/>
      <c r="V48" s="103" t="s">
        <v>118</v>
      </c>
      <c r="W48" s="103"/>
      <c r="X48" s="103"/>
      <c r="Y48" s="103"/>
      <c r="Z48" s="103" t="s">
        <v>159</v>
      </c>
      <c r="AA48" s="103"/>
      <c r="AB48" s="103"/>
      <c r="AC48" s="138"/>
      <c r="AD48" s="138"/>
      <c r="AE48" s="138"/>
      <c r="AF48" s="139"/>
      <c r="AG48" s="896"/>
      <c r="AH48" s="897"/>
      <c r="AI48" s="897"/>
      <c r="AJ48" s="897"/>
      <c r="AK48" s="897"/>
      <c r="AL48" s="897"/>
      <c r="AM48" s="897"/>
      <c r="AN48" s="897"/>
      <c r="AO48" s="897"/>
      <c r="AP48" s="897"/>
      <c r="AQ48" s="897"/>
      <c r="AR48" s="897"/>
      <c r="AS48" s="897"/>
      <c r="AT48" s="897"/>
      <c r="AU48" s="897"/>
      <c r="AV48" s="897"/>
      <c r="AW48" s="897"/>
      <c r="AX48" s="897"/>
      <c r="AY48" s="897"/>
      <c r="AZ48" s="897"/>
      <c r="BA48" s="897"/>
      <c r="BB48" s="897"/>
      <c r="BC48" s="897"/>
    </row>
    <row r="49" spans="1:52" ht="29.25" customHeight="1" x14ac:dyDescent="0.2">
      <c r="A49" s="140"/>
      <c r="B49" s="704" t="s">
        <v>160</v>
      </c>
      <c r="C49" s="705"/>
      <c r="D49" s="705"/>
      <c r="E49" s="706"/>
      <c r="F49" s="762" t="s">
        <v>161</v>
      </c>
      <c r="G49" s="763"/>
      <c r="H49" s="763"/>
      <c r="I49" s="763"/>
      <c r="J49" s="763"/>
      <c r="K49" s="763"/>
      <c r="L49" s="763"/>
      <c r="M49" s="763"/>
      <c r="N49" s="763"/>
      <c r="O49" s="763"/>
      <c r="P49" s="763"/>
      <c r="Q49" s="763"/>
      <c r="R49" s="763"/>
      <c r="S49" s="763"/>
      <c r="T49" s="763"/>
      <c r="U49" s="764"/>
      <c r="V49" s="743"/>
      <c r="W49" s="743"/>
      <c r="X49" s="743"/>
      <c r="Y49" s="743"/>
      <c r="Z49" s="737"/>
      <c r="AA49" s="737"/>
      <c r="AB49" s="737"/>
      <c r="AC49" s="737"/>
      <c r="AD49" s="737"/>
      <c r="AE49" s="737"/>
      <c r="AF49" s="738"/>
    </row>
    <row r="50" spans="1:52" s="54" customFormat="1" ht="16.5" customHeight="1" x14ac:dyDescent="0.2">
      <c r="A50" s="140"/>
      <c r="B50" s="692" t="str">
        <f>IF(Behördenstammblatt!A22="nein","","Vertreter *")</f>
        <v/>
      </c>
      <c r="C50" s="693"/>
      <c r="D50" s="693"/>
      <c r="E50" s="694"/>
      <c r="F50" s="692" t="str">
        <f>IF(Behördenstammblatt!A22="nein","","Ich übernehme für die Zeit der Abwesenheit die Vertretung.")</f>
        <v/>
      </c>
      <c r="G50" s="693"/>
      <c r="H50" s="693"/>
      <c r="I50" s="693"/>
      <c r="J50" s="693"/>
      <c r="K50" s="693"/>
      <c r="L50" s="693"/>
      <c r="M50" s="693"/>
      <c r="N50" s="693"/>
      <c r="O50" s="693"/>
      <c r="P50" s="693"/>
      <c r="Q50" s="693"/>
      <c r="R50" s="693"/>
      <c r="S50" s="693"/>
      <c r="T50" s="693"/>
      <c r="U50" s="694"/>
      <c r="V50" s="710"/>
      <c r="W50" s="711"/>
      <c r="X50" s="711"/>
      <c r="Y50" s="712"/>
      <c r="Z50" s="747"/>
      <c r="AA50" s="748"/>
      <c r="AB50" s="748"/>
      <c r="AC50" s="748"/>
      <c r="AD50" s="748"/>
      <c r="AE50" s="748"/>
      <c r="AF50" s="749"/>
      <c r="AH50" s="142"/>
    </row>
    <row r="51" spans="1:52" ht="18.75" customHeight="1" x14ac:dyDescent="0.2">
      <c r="A51" s="140"/>
      <c r="B51" s="704" t="s">
        <v>162</v>
      </c>
      <c r="C51" s="705"/>
      <c r="D51" s="705"/>
      <c r="E51" s="706"/>
      <c r="F51" s="692" t="s">
        <v>163</v>
      </c>
      <c r="G51" s="705"/>
      <c r="H51" s="705"/>
      <c r="I51" s="705"/>
      <c r="J51" s="705"/>
      <c r="K51" s="705"/>
      <c r="L51" s="705"/>
      <c r="M51" s="705"/>
      <c r="N51" s="705"/>
      <c r="O51" s="705"/>
      <c r="P51" s="705"/>
      <c r="Q51" s="705"/>
      <c r="R51" s="705"/>
      <c r="S51" s="705"/>
      <c r="T51" s="705"/>
      <c r="U51" s="706"/>
      <c r="V51" s="892"/>
      <c r="W51" s="892"/>
      <c r="X51" s="892"/>
      <c r="Y51" s="892"/>
      <c r="Z51" s="737"/>
      <c r="AA51" s="737"/>
      <c r="AB51" s="737"/>
      <c r="AC51" s="737"/>
      <c r="AD51" s="737"/>
      <c r="AE51" s="737"/>
      <c r="AF51" s="738"/>
    </row>
    <row r="52" spans="1:52" ht="18.75" customHeight="1" x14ac:dyDescent="0.2">
      <c r="A52" s="140"/>
      <c r="B52" s="704" t="str">
        <f>IF(Behördenstammblatt!A26="nein","","weiterer Vorgesetzter*")</f>
        <v/>
      </c>
      <c r="C52" s="705"/>
      <c r="D52" s="705"/>
      <c r="E52" s="706"/>
      <c r="F52" s="692" t="str">
        <f>IF(Behördenstammblatt!A26="nein","","Die Reise ist notwendig.")</f>
        <v/>
      </c>
      <c r="G52" s="705"/>
      <c r="H52" s="705"/>
      <c r="I52" s="705"/>
      <c r="J52" s="705"/>
      <c r="K52" s="705"/>
      <c r="L52" s="705"/>
      <c r="M52" s="705"/>
      <c r="N52" s="705"/>
      <c r="O52" s="705"/>
      <c r="P52" s="705"/>
      <c r="Q52" s="705"/>
      <c r="R52" s="705"/>
      <c r="S52" s="705"/>
      <c r="T52" s="705"/>
      <c r="U52" s="706"/>
      <c r="V52" s="710"/>
      <c r="W52" s="711"/>
      <c r="X52" s="711"/>
      <c r="Y52" s="712"/>
      <c r="Z52" s="747"/>
      <c r="AA52" s="748"/>
      <c r="AB52" s="748"/>
      <c r="AC52" s="748"/>
      <c r="AD52" s="748"/>
      <c r="AE52" s="748"/>
      <c r="AF52" s="749"/>
    </row>
    <row r="53" spans="1:52" ht="22.9" customHeight="1" x14ac:dyDescent="0.2">
      <c r="A53" s="140"/>
      <c r="B53" s="692" t="s">
        <v>164</v>
      </c>
      <c r="C53" s="693"/>
      <c r="D53" s="693"/>
      <c r="E53" s="693"/>
      <c r="F53" s="693"/>
      <c r="G53" s="693"/>
      <c r="H53" s="693"/>
      <c r="I53" s="693"/>
      <c r="J53" s="693"/>
      <c r="K53" s="693"/>
      <c r="L53" s="694"/>
      <c r="M53" s="692" t="s">
        <v>165</v>
      </c>
      <c r="N53" s="693"/>
      <c r="O53" s="693"/>
      <c r="P53" s="693"/>
      <c r="Q53" s="693"/>
      <c r="R53" s="693"/>
      <c r="S53" s="693"/>
      <c r="T53" s="693"/>
      <c r="U53" s="694"/>
      <c r="V53" s="695"/>
      <c r="W53" s="696"/>
      <c r="X53" s="696"/>
      <c r="Y53" s="697"/>
      <c r="Z53" s="744" t="str">
        <f>IF(OR(A14="Aus- oder Fortbildung",A14="Zuweisung",A14="Versetzung",A14="Abordnung",Q1="Reise aus besonderem Anlass (§ 15 LRKG)"),"","Der links bezeichneten Stelle nicht vorlegen.")</f>
        <v>Der links bezeichneten Stelle nicht vorlegen.</v>
      </c>
      <c r="AA53" s="745"/>
      <c r="AB53" s="745"/>
      <c r="AC53" s="745"/>
      <c r="AD53" s="745"/>
      <c r="AE53" s="745"/>
      <c r="AF53" s="746"/>
    </row>
    <row r="54" spans="1:52" s="54" customFormat="1" ht="16.5" customHeight="1" x14ac:dyDescent="0.2">
      <c r="A54" s="140"/>
      <c r="B54" s="692" t="str">
        <f>IF(Behördenstammblatt!A24="nein","","Budgetstelle *")</f>
        <v/>
      </c>
      <c r="C54" s="693"/>
      <c r="D54" s="693"/>
      <c r="E54" s="694"/>
      <c r="F54" s="692" t="str">
        <f>IF(Behördenstammblatt!A24="nein","","Haushaltsmittel sind vorhanden.")</f>
        <v/>
      </c>
      <c r="G54" s="693"/>
      <c r="H54" s="693"/>
      <c r="I54" s="693"/>
      <c r="J54" s="693"/>
      <c r="K54" s="693"/>
      <c r="L54" s="693"/>
      <c r="M54" s="693"/>
      <c r="N54" s="693"/>
      <c r="O54" s="693"/>
      <c r="P54" s="693"/>
      <c r="Q54" s="693"/>
      <c r="R54" s="693"/>
      <c r="S54" s="693"/>
      <c r="T54" s="693"/>
      <c r="U54" s="694"/>
      <c r="V54" s="710"/>
      <c r="W54" s="711"/>
      <c r="X54" s="711"/>
      <c r="Y54" s="712"/>
      <c r="Z54" s="747"/>
      <c r="AA54" s="748"/>
      <c r="AB54" s="748"/>
      <c r="AC54" s="748"/>
      <c r="AD54" s="748"/>
      <c r="AE54" s="748"/>
      <c r="AF54" s="749"/>
      <c r="AH54" s="142"/>
    </row>
    <row r="55" spans="1:52" ht="21.4" customHeight="1" x14ac:dyDescent="0.2">
      <c r="A55" s="727"/>
      <c r="B55" s="715" t="str">
        <f>IF(Z55="","Zentrale Reisestelle (LAF M-V) *","Zentrale Reisestelle (LAF M-V)")</f>
        <v>Zentrale Reisestelle (LAF M-V) *</v>
      </c>
      <c r="C55" s="716"/>
      <c r="D55" s="716"/>
      <c r="E55" s="717"/>
      <c r="F55" s="734" t="str">
        <f>IF(B54="","Haushaltsmittel sind vorhanden.  
Die reisekostenrechtliche Prüfung durch die Reisestelle erfolgte ohne Beanstandungen.","Die reisekostenrechtliche Prüfung durch die Reisestelle erfolgte ohne Beanstandungen.")</f>
        <v>Haushaltsmittel sind vorhanden.  
Die reisekostenrechtliche Prüfung durch die Reisestelle erfolgte ohne Beanstandungen.</v>
      </c>
      <c r="G55" s="735"/>
      <c r="H55" s="735"/>
      <c r="I55" s="735"/>
      <c r="J55" s="735"/>
      <c r="K55" s="735"/>
      <c r="L55" s="735"/>
      <c r="M55" s="735"/>
      <c r="N55" s="735"/>
      <c r="O55" s="735"/>
      <c r="P55" s="735"/>
      <c r="Q55" s="735"/>
      <c r="R55" s="735"/>
      <c r="S55" s="735"/>
      <c r="T55" s="735"/>
      <c r="U55" s="736"/>
      <c r="V55" s="721"/>
      <c r="W55" s="722"/>
      <c r="X55" s="722"/>
      <c r="Y55" s="723"/>
      <c r="Z55" s="715" t="str">
        <f>IF(AND(OR(Q1="eintägigen Inlandsdienstreise",Q1="Dienstgang",Q1="Reise aus besonderem Anlass (§ 15 LRKG)"),OR(A14="allgemeine Dienstreise",A14="Aus- oder Fortbildung",A14="Versetzung",A14="Zuweisung",A14="Abordnung",A14="Bundesratssitzung (KEB)"),OR(A29="aus anderen triftigen Gründen",A29=""),OR(A30="aus anderen triftigen Gründen",A30=""),OR(K47="nein",K47="")),"Antrag bitte erst bei Abrechnung der Reisestelle vorlegen!","")</f>
        <v/>
      </c>
      <c r="AA55" s="716"/>
      <c r="AB55" s="716"/>
      <c r="AC55" s="716"/>
      <c r="AD55" s="716"/>
      <c r="AE55" s="716"/>
      <c r="AF55" s="741"/>
    </row>
    <row r="56" spans="1:52" ht="19.5" customHeight="1" x14ac:dyDescent="0.2">
      <c r="A56" s="727"/>
      <c r="B56" s="728"/>
      <c r="C56" s="729"/>
      <c r="D56" s="729"/>
      <c r="E56" s="730"/>
      <c r="F56" s="728" t="str">
        <f>IF(OR(A29="aus Gründen der Wirtschaftlichkeit",A30="aus Gründen der Wirtschaftlichkeit",),"Die Wirtschaftlichkeit der beantragten Reisedurchführung liegt vor / ist nicht erkennbar.","")</f>
        <v/>
      </c>
      <c r="G56" s="729"/>
      <c r="H56" s="729"/>
      <c r="I56" s="729"/>
      <c r="J56" s="729"/>
      <c r="K56" s="729"/>
      <c r="L56" s="729"/>
      <c r="M56" s="729"/>
      <c r="N56" s="729"/>
      <c r="O56" s="729"/>
      <c r="P56" s="729"/>
      <c r="Q56" s="729"/>
      <c r="R56" s="729"/>
      <c r="S56" s="729"/>
      <c r="T56" s="729"/>
      <c r="U56" s="730"/>
      <c r="V56" s="731"/>
      <c r="W56" s="732"/>
      <c r="X56" s="732"/>
      <c r="Y56" s="733"/>
      <c r="Z56" s="728"/>
      <c r="AA56" s="729"/>
      <c r="AB56" s="729"/>
      <c r="AC56" s="729"/>
      <c r="AD56" s="729"/>
      <c r="AE56" s="729"/>
      <c r="AF56" s="742"/>
    </row>
    <row r="57" spans="1:52" ht="11.25" customHeight="1" x14ac:dyDescent="0.2">
      <c r="A57" s="713"/>
      <c r="B57" s="715" t="s">
        <v>366</v>
      </c>
      <c r="C57" s="716"/>
      <c r="D57" s="716"/>
      <c r="E57" s="717"/>
      <c r="F57" s="143" t="s">
        <v>166</v>
      </c>
      <c r="G57" s="144"/>
      <c r="H57" s="144"/>
      <c r="I57" s="144"/>
      <c r="J57" s="144"/>
      <c r="K57" s="144"/>
      <c r="L57" s="144"/>
      <c r="M57" s="144"/>
      <c r="N57" s="144"/>
      <c r="O57" s="144"/>
      <c r="P57" s="144"/>
      <c r="Q57" s="144"/>
      <c r="R57" s="144"/>
      <c r="S57" s="144"/>
      <c r="T57" s="144"/>
      <c r="U57" s="145"/>
      <c r="V57" s="721"/>
      <c r="W57" s="722"/>
      <c r="X57" s="722"/>
      <c r="Y57" s="723"/>
      <c r="Z57" s="737"/>
      <c r="AA57" s="737"/>
      <c r="AB57" s="737"/>
      <c r="AC57" s="737"/>
      <c r="AD57" s="737"/>
      <c r="AE57" s="737"/>
      <c r="AF57" s="738"/>
      <c r="AZ57" s="7" t="s">
        <v>191</v>
      </c>
    </row>
    <row r="58" spans="1:52" ht="18.75" customHeight="1" thickBot="1" x14ac:dyDescent="0.25">
      <c r="A58" s="714"/>
      <c r="B58" s="718"/>
      <c r="C58" s="719"/>
      <c r="D58" s="719"/>
      <c r="E58" s="720"/>
      <c r="F58" s="718" t="str">
        <f>IF(OR(A29="aus anderen triftigen Gründen",A30="aus anderen triftigen Gründen",A29="aus Gründen der Wirtschaftlichkeit",A30="aus Gründen der Wirtschaftlichkeit"),"Die triftigen Gründe für diese Reisedurchführung werden anerkannt.","")</f>
        <v/>
      </c>
      <c r="G58" s="719"/>
      <c r="H58" s="719"/>
      <c r="I58" s="719"/>
      <c r="J58" s="719"/>
      <c r="K58" s="719"/>
      <c r="L58" s="719"/>
      <c r="M58" s="719"/>
      <c r="N58" s="719"/>
      <c r="O58" s="719"/>
      <c r="P58" s="719"/>
      <c r="Q58" s="719"/>
      <c r="R58" s="719"/>
      <c r="S58" s="719"/>
      <c r="T58" s="719"/>
      <c r="U58" s="720"/>
      <c r="V58" s="724"/>
      <c r="W58" s="725"/>
      <c r="X58" s="725"/>
      <c r="Y58" s="726"/>
      <c r="Z58" s="739"/>
      <c r="AA58" s="739"/>
      <c r="AB58" s="739"/>
      <c r="AC58" s="739"/>
      <c r="AD58" s="739"/>
      <c r="AE58" s="739"/>
      <c r="AF58" s="740"/>
    </row>
    <row r="59" spans="1:52" s="148" customFormat="1" ht="12" x14ac:dyDescent="0.2">
      <c r="A59" s="146"/>
      <c r="B59" s="147"/>
      <c r="C59" s="147"/>
      <c r="D59" s="147"/>
      <c r="E59" s="147"/>
      <c r="F59" s="147"/>
      <c r="G59" s="147"/>
      <c r="H59" s="147"/>
      <c r="I59" s="147"/>
      <c r="J59" s="147"/>
      <c r="K59" s="147"/>
      <c r="L59" s="147"/>
      <c r="M59" s="147"/>
      <c r="N59" s="147"/>
      <c r="O59" s="147"/>
      <c r="P59" s="147"/>
      <c r="Q59" s="147"/>
      <c r="R59" s="147"/>
      <c r="S59" s="147"/>
      <c r="T59" s="147"/>
      <c r="U59" s="147"/>
      <c r="V59" s="101"/>
      <c r="W59" s="101"/>
      <c r="X59" s="101"/>
      <c r="Y59" s="101"/>
      <c r="Z59" s="102"/>
      <c r="AA59" s="102"/>
      <c r="AB59" s="102"/>
      <c r="AC59" s="102"/>
      <c r="AD59" s="102"/>
      <c r="AE59" s="102"/>
      <c r="AF59" s="102"/>
    </row>
    <row r="60" spans="1:52" s="148" customFormat="1" ht="12" x14ac:dyDescent="0.2">
      <c r="A60" s="146"/>
      <c r="B60" s="147"/>
      <c r="C60" s="147"/>
      <c r="D60" s="147"/>
      <c r="E60" s="147"/>
      <c r="F60" s="147"/>
      <c r="G60" s="147"/>
      <c r="H60" s="147"/>
      <c r="I60" s="147"/>
      <c r="J60" s="147"/>
      <c r="K60" s="147"/>
      <c r="L60" s="147"/>
      <c r="M60" s="147"/>
      <c r="N60" s="147"/>
      <c r="O60" s="147"/>
      <c r="P60" s="147"/>
      <c r="Q60" s="147"/>
      <c r="R60" s="147"/>
      <c r="S60" s="147"/>
      <c r="T60" s="147"/>
      <c r="U60" s="147"/>
      <c r="V60" s="101"/>
      <c r="W60" s="101"/>
      <c r="X60" s="101"/>
      <c r="Y60" s="101"/>
      <c r="Z60" s="102"/>
      <c r="AA60" s="102"/>
      <c r="AB60" s="102"/>
      <c r="AC60" s="102"/>
      <c r="AD60" s="102"/>
      <c r="AE60" s="102"/>
      <c r="AF60" s="102"/>
    </row>
    <row r="61" spans="1:52" s="148" customFormat="1" ht="12" x14ac:dyDescent="0.2">
      <c r="A61" s="146"/>
      <c r="B61" s="147"/>
      <c r="C61" s="147"/>
      <c r="D61" s="147"/>
      <c r="E61" s="147"/>
      <c r="F61" s="147"/>
      <c r="G61" s="147"/>
      <c r="H61" s="147"/>
      <c r="I61" s="147"/>
      <c r="J61" s="147"/>
      <c r="K61" s="147"/>
      <c r="L61" s="147"/>
      <c r="M61" s="147"/>
      <c r="N61" s="147"/>
      <c r="O61" s="147"/>
      <c r="P61" s="147"/>
      <c r="Q61" s="147"/>
      <c r="R61" s="147"/>
      <c r="S61" s="147"/>
      <c r="T61" s="147"/>
      <c r="U61" s="147"/>
      <c r="V61" s="101"/>
      <c r="W61" s="101"/>
      <c r="X61" s="101"/>
      <c r="Y61" s="101"/>
      <c r="Z61" s="102"/>
      <c r="AA61" s="102"/>
      <c r="AB61" s="102"/>
      <c r="AC61" s="102"/>
      <c r="AD61" s="102"/>
      <c r="AE61" s="102"/>
      <c r="AF61" s="102"/>
    </row>
    <row r="62" spans="1:52" s="148" customFormat="1" ht="12" x14ac:dyDescent="0.2">
      <c r="A62" s="146"/>
      <c r="B62" s="147"/>
      <c r="C62" s="147"/>
      <c r="D62" s="147"/>
      <c r="E62" s="147"/>
      <c r="F62" s="147"/>
      <c r="G62" s="147"/>
      <c r="H62" s="147"/>
      <c r="I62" s="147"/>
      <c r="J62" s="147" t="s">
        <v>191</v>
      </c>
      <c r="K62" s="147"/>
      <c r="L62" s="147"/>
      <c r="M62" s="147"/>
      <c r="N62" s="147"/>
      <c r="O62" s="147"/>
      <c r="P62" s="147"/>
      <c r="Q62" s="147"/>
      <c r="R62" s="147"/>
      <c r="S62" s="147"/>
      <c r="T62" s="147"/>
      <c r="U62" s="147"/>
      <c r="V62" s="101"/>
      <c r="W62" s="101"/>
      <c r="X62" s="101"/>
      <c r="Y62" s="101"/>
      <c r="Z62" s="102"/>
      <c r="AA62" s="102"/>
      <c r="AB62" s="102"/>
      <c r="AC62" s="102"/>
      <c r="AD62" s="102"/>
      <c r="AE62" s="102"/>
      <c r="AF62" s="102"/>
    </row>
    <row r="63" spans="1:52" s="148" customFormat="1" ht="12" x14ac:dyDescent="0.2">
      <c r="A63" s="146"/>
      <c r="B63" s="147"/>
      <c r="C63" s="147"/>
      <c r="D63" s="147"/>
      <c r="E63" s="147"/>
      <c r="F63" s="147"/>
      <c r="G63" s="147"/>
      <c r="H63" s="147"/>
      <c r="I63" s="147"/>
      <c r="J63" s="147"/>
      <c r="K63" s="147"/>
      <c r="L63" s="147"/>
      <c r="M63" s="147"/>
      <c r="N63" s="147"/>
      <c r="O63" s="147"/>
      <c r="P63" s="147"/>
      <c r="Q63" s="147"/>
      <c r="R63" s="147"/>
      <c r="S63" s="147"/>
      <c r="T63" s="147"/>
      <c r="U63" s="147"/>
      <c r="V63" s="101"/>
      <c r="W63" s="101"/>
      <c r="X63" s="101"/>
      <c r="Y63" s="101"/>
      <c r="Z63" s="102"/>
      <c r="AA63" s="102"/>
      <c r="AB63" s="102"/>
      <c r="AC63" s="102"/>
      <c r="AD63" s="102"/>
      <c r="AE63" s="102"/>
      <c r="AF63" s="102"/>
    </row>
    <row r="64" spans="1:52" s="148" customFormat="1" ht="12" x14ac:dyDescent="0.2">
      <c r="A64" s="146"/>
      <c r="B64" s="147"/>
      <c r="C64" s="147"/>
      <c r="D64" s="147"/>
      <c r="E64" s="147"/>
      <c r="F64" s="147"/>
      <c r="G64" s="147"/>
      <c r="H64" s="147"/>
      <c r="I64" s="147"/>
      <c r="J64" s="147"/>
      <c r="K64" s="147"/>
      <c r="L64" s="147"/>
      <c r="M64" s="147"/>
      <c r="N64" s="147"/>
      <c r="O64" s="147"/>
      <c r="P64" s="147"/>
      <c r="Q64" s="147"/>
      <c r="R64" s="147"/>
      <c r="S64" s="147"/>
      <c r="T64" s="147"/>
      <c r="U64" s="147"/>
      <c r="V64" s="101"/>
      <c r="W64" s="101"/>
      <c r="X64" s="101"/>
      <c r="Y64" s="101"/>
      <c r="Z64" s="102"/>
      <c r="AA64" s="102"/>
      <c r="AB64" s="102"/>
      <c r="AC64" s="102"/>
      <c r="AD64" s="102"/>
      <c r="AE64" s="102"/>
      <c r="AF64" s="102"/>
    </row>
    <row r="65" spans="1:32" s="148" customFormat="1" ht="12" x14ac:dyDescent="0.2">
      <c r="A65" s="146"/>
      <c r="B65" s="147"/>
      <c r="C65" s="147"/>
      <c r="D65" s="147"/>
      <c r="E65" s="147"/>
      <c r="F65" s="147"/>
      <c r="G65" s="147"/>
      <c r="H65" s="147"/>
      <c r="I65" s="147"/>
      <c r="J65" s="147"/>
      <c r="K65" s="147"/>
      <c r="L65" s="147"/>
      <c r="M65" s="147"/>
      <c r="N65" s="147"/>
      <c r="O65" s="147"/>
      <c r="P65" s="147"/>
      <c r="Q65" s="147"/>
      <c r="R65" s="147"/>
      <c r="S65" s="147"/>
      <c r="T65" s="147"/>
      <c r="U65" s="147"/>
      <c r="V65" s="101"/>
      <c r="W65" s="101"/>
      <c r="X65" s="101"/>
      <c r="Y65" s="101"/>
      <c r="Z65" s="102"/>
      <c r="AA65" s="102"/>
      <c r="AB65" s="102"/>
      <c r="AC65" s="102"/>
      <c r="AD65" s="102"/>
      <c r="AE65" s="102"/>
      <c r="AF65" s="102"/>
    </row>
    <row r="66" spans="1:32" s="148" customFormat="1" ht="12" x14ac:dyDescent="0.2">
      <c r="A66" s="146"/>
      <c r="B66" s="147"/>
      <c r="C66" s="147"/>
      <c r="D66" s="147"/>
      <c r="E66" s="147"/>
      <c r="F66" s="147"/>
      <c r="G66" s="147"/>
      <c r="H66" s="147"/>
      <c r="I66" s="147"/>
      <c r="J66" s="147"/>
      <c r="K66" s="147"/>
      <c r="L66" s="147"/>
      <c r="M66" s="147"/>
      <c r="N66" s="147"/>
      <c r="O66" s="147"/>
      <c r="P66" s="147"/>
      <c r="Q66" s="147"/>
      <c r="R66" s="147"/>
      <c r="S66" s="147"/>
      <c r="T66" s="147"/>
      <c r="U66" s="147"/>
      <c r="V66" s="101"/>
      <c r="W66" s="101"/>
      <c r="X66" s="101"/>
      <c r="Y66" s="101"/>
      <c r="Z66" s="102"/>
      <c r="AA66" s="102"/>
      <c r="AB66" s="102"/>
      <c r="AC66" s="102"/>
      <c r="AD66" s="102"/>
      <c r="AE66" s="102"/>
      <c r="AF66" s="102"/>
    </row>
    <row r="67" spans="1:32" s="148" customFormat="1" ht="12" x14ac:dyDescent="0.2">
      <c r="A67" s="146"/>
      <c r="B67" s="147"/>
      <c r="C67" s="147"/>
      <c r="D67" s="147"/>
      <c r="E67" s="147"/>
      <c r="F67" s="147"/>
      <c r="G67" s="147"/>
      <c r="H67" s="147"/>
      <c r="I67" s="147"/>
      <c r="J67" s="147"/>
      <c r="K67" s="147"/>
      <c r="L67" s="147"/>
      <c r="M67" s="147"/>
      <c r="N67" s="147"/>
      <c r="O67" s="147"/>
      <c r="P67" s="147"/>
      <c r="Q67" s="147"/>
      <c r="R67" s="147"/>
      <c r="S67" s="147"/>
      <c r="T67" s="147"/>
      <c r="U67" s="147"/>
      <c r="V67" s="101"/>
      <c r="W67" s="101"/>
      <c r="X67" s="101"/>
      <c r="Y67" s="101"/>
      <c r="Z67" s="102"/>
      <c r="AA67" s="102"/>
      <c r="AB67" s="102"/>
      <c r="AC67" s="102"/>
      <c r="AD67" s="102"/>
      <c r="AE67" s="102"/>
      <c r="AF67" s="102"/>
    </row>
    <row r="68" spans="1:32" s="148" customFormat="1" ht="12" x14ac:dyDescent="0.2">
      <c r="A68" s="146"/>
      <c r="B68" s="147"/>
      <c r="C68" s="147"/>
      <c r="D68" s="147"/>
      <c r="E68" s="147"/>
      <c r="F68" s="147"/>
      <c r="G68" s="147"/>
      <c r="H68" s="147"/>
      <c r="I68" s="147"/>
      <c r="J68" s="147"/>
      <c r="K68" s="147"/>
      <c r="L68" s="147"/>
      <c r="M68" s="147"/>
      <c r="N68" s="147"/>
      <c r="O68" s="147"/>
      <c r="P68" s="147"/>
      <c r="Q68" s="147"/>
      <c r="R68" s="147"/>
      <c r="S68" s="147"/>
      <c r="T68" s="147"/>
      <c r="U68" s="147"/>
      <c r="V68" s="101"/>
      <c r="W68" s="101"/>
      <c r="X68" s="101"/>
      <c r="Y68" s="101"/>
      <c r="Z68" s="102"/>
      <c r="AA68" s="102"/>
      <c r="AB68" s="102"/>
      <c r="AC68" s="102"/>
      <c r="AD68" s="102"/>
      <c r="AE68" s="102"/>
      <c r="AF68" s="102"/>
    </row>
    <row r="69" spans="1:32" s="148" customFormat="1" ht="12" x14ac:dyDescent="0.2">
      <c r="A69" s="146"/>
      <c r="B69" s="147"/>
      <c r="C69" s="147"/>
      <c r="D69" s="147"/>
      <c r="E69" s="147"/>
      <c r="F69" s="147"/>
      <c r="G69" s="147"/>
      <c r="H69" s="147"/>
      <c r="I69" s="147"/>
      <c r="J69" s="147"/>
      <c r="K69" s="147"/>
      <c r="L69" s="147"/>
      <c r="M69" s="147"/>
      <c r="N69" s="147"/>
      <c r="O69" s="147"/>
      <c r="P69" s="147"/>
      <c r="Q69" s="147"/>
      <c r="R69" s="147"/>
      <c r="S69" s="147"/>
      <c r="T69" s="147"/>
      <c r="U69" s="147"/>
      <c r="V69" s="101"/>
      <c r="W69" s="101"/>
      <c r="X69" s="101"/>
      <c r="Y69" s="101"/>
      <c r="Z69" s="102"/>
      <c r="AA69" s="102"/>
      <c r="AB69" s="102"/>
      <c r="AC69" s="102"/>
      <c r="AD69" s="102"/>
      <c r="AE69" s="102"/>
      <c r="AF69" s="102"/>
    </row>
    <row r="70" spans="1:32" s="148" customFormat="1" ht="12" x14ac:dyDescent="0.2">
      <c r="A70" s="146"/>
      <c r="B70" s="147"/>
      <c r="C70" s="147"/>
      <c r="D70" s="147"/>
      <c r="E70" s="147"/>
      <c r="F70" s="147"/>
      <c r="G70" s="147"/>
      <c r="H70" s="147"/>
      <c r="I70" s="147"/>
      <c r="J70" s="147"/>
      <c r="K70" s="147"/>
      <c r="L70" s="147"/>
      <c r="M70" s="147"/>
      <c r="N70" s="147"/>
      <c r="O70" s="147"/>
      <c r="P70" s="147"/>
      <c r="Q70" s="147"/>
      <c r="R70" s="147"/>
      <c r="S70" s="147"/>
      <c r="T70" s="147"/>
      <c r="U70" s="147"/>
      <c r="V70" s="101"/>
      <c r="W70" s="101"/>
      <c r="X70" s="101"/>
      <c r="Y70" s="101"/>
      <c r="Z70" s="102"/>
      <c r="AA70" s="102"/>
      <c r="AB70" s="102"/>
      <c r="AC70" s="102"/>
      <c r="AD70" s="102"/>
      <c r="AE70" s="102"/>
      <c r="AF70" s="102"/>
    </row>
    <row r="71" spans="1:32" s="148" customFormat="1" ht="12" x14ac:dyDescent="0.2">
      <c r="A71" s="146"/>
      <c r="B71" s="147"/>
      <c r="C71" s="147"/>
      <c r="D71" s="147"/>
      <c r="E71" s="147"/>
      <c r="F71" s="147"/>
      <c r="G71" s="147"/>
      <c r="H71" s="147"/>
      <c r="I71" s="147"/>
      <c r="J71" s="147"/>
      <c r="K71" s="147"/>
      <c r="L71" s="147"/>
      <c r="M71" s="147"/>
      <c r="N71" s="147"/>
      <c r="O71" s="147"/>
      <c r="P71" s="147"/>
      <c r="Q71" s="147"/>
      <c r="R71" s="147"/>
      <c r="S71" s="147"/>
      <c r="T71" s="147"/>
      <c r="U71" s="147"/>
      <c r="V71" s="101"/>
      <c r="W71" s="101"/>
      <c r="X71" s="101"/>
      <c r="Y71" s="101"/>
      <c r="Z71" s="102"/>
      <c r="AA71" s="102"/>
      <c r="AB71" s="102"/>
      <c r="AC71" s="102"/>
      <c r="AD71" s="102"/>
      <c r="AE71" s="102"/>
      <c r="AF71" s="102"/>
    </row>
    <row r="72" spans="1:32" s="148" customFormat="1" ht="12" x14ac:dyDescent="0.2">
      <c r="A72" s="146"/>
      <c r="B72" s="147"/>
      <c r="C72" s="147"/>
      <c r="D72" s="147"/>
      <c r="E72" s="147"/>
      <c r="F72" s="147"/>
      <c r="G72" s="147"/>
      <c r="H72" s="147"/>
      <c r="I72" s="147"/>
      <c r="J72" s="147"/>
      <c r="K72" s="147"/>
      <c r="L72" s="147"/>
      <c r="M72" s="147"/>
      <c r="N72" s="147"/>
      <c r="O72" s="147"/>
      <c r="P72" s="147"/>
      <c r="Q72" s="147"/>
      <c r="R72" s="147"/>
      <c r="S72" s="147"/>
      <c r="T72" s="147"/>
      <c r="U72" s="147"/>
      <c r="V72" s="101"/>
      <c r="W72" s="101"/>
      <c r="X72" s="101"/>
      <c r="Y72" s="101"/>
      <c r="Z72" s="102"/>
      <c r="AA72" s="102"/>
      <c r="AB72" s="102"/>
      <c r="AC72" s="102"/>
      <c r="AD72" s="102"/>
      <c r="AE72" s="102"/>
      <c r="AF72" s="102"/>
    </row>
    <row r="73" spans="1:32" s="148" customFormat="1" ht="12" x14ac:dyDescent="0.2">
      <c r="A73" s="146"/>
      <c r="B73" s="147"/>
      <c r="C73" s="147"/>
      <c r="D73" s="147"/>
      <c r="E73" s="147"/>
      <c r="F73" s="147"/>
      <c r="G73" s="147"/>
      <c r="H73" s="147"/>
      <c r="I73" s="147"/>
      <c r="J73" s="147"/>
      <c r="K73" s="147"/>
      <c r="L73" s="147"/>
      <c r="M73" s="147"/>
      <c r="N73" s="147"/>
      <c r="O73" s="147"/>
      <c r="P73" s="147"/>
      <c r="Q73" s="147"/>
      <c r="R73" s="147"/>
      <c r="S73" s="147"/>
      <c r="T73" s="147"/>
      <c r="U73" s="147"/>
      <c r="V73" s="101"/>
      <c r="W73" s="101"/>
      <c r="X73" s="101"/>
      <c r="Y73" s="101"/>
      <c r="Z73" s="102"/>
      <c r="AA73" s="102"/>
      <c r="AB73" s="102"/>
      <c r="AC73" s="102"/>
      <c r="AD73" s="102"/>
      <c r="AE73" s="102"/>
      <c r="AF73" s="102"/>
    </row>
    <row r="74" spans="1:32" s="148" customFormat="1" ht="12" x14ac:dyDescent="0.2">
      <c r="A74" s="146"/>
      <c r="B74" s="147"/>
      <c r="C74" s="147"/>
      <c r="D74" s="147"/>
      <c r="E74" s="147"/>
      <c r="F74" s="147"/>
      <c r="G74" s="147"/>
      <c r="H74" s="147"/>
      <c r="I74" s="147"/>
      <c r="J74" s="147"/>
      <c r="K74" s="147"/>
      <c r="L74" s="147"/>
      <c r="M74" s="147"/>
      <c r="N74" s="147"/>
      <c r="O74" s="147"/>
      <c r="P74" s="147"/>
      <c r="Q74" s="147"/>
      <c r="R74" s="147"/>
      <c r="S74" s="147"/>
      <c r="T74" s="147"/>
      <c r="U74" s="147"/>
      <c r="V74" s="101"/>
      <c r="W74" s="101"/>
      <c r="X74" s="101"/>
      <c r="Y74" s="101"/>
      <c r="Z74" s="102"/>
      <c r="AA74" s="102"/>
      <c r="AB74" s="102"/>
      <c r="AC74" s="102"/>
      <c r="AD74" s="102"/>
      <c r="AE74" s="102"/>
      <c r="AF74" s="102"/>
    </row>
    <row r="75" spans="1:32" s="148" customFormat="1" ht="12" x14ac:dyDescent="0.2">
      <c r="A75" s="146"/>
      <c r="B75" s="147"/>
      <c r="C75" s="147"/>
      <c r="D75" s="147"/>
      <c r="E75" s="147"/>
      <c r="F75" s="147"/>
      <c r="G75" s="147"/>
      <c r="H75" s="147"/>
      <c r="I75" s="147"/>
      <c r="J75" s="147"/>
      <c r="K75" s="147"/>
      <c r="L75" s="147"/>
      <c r="M75" s="147"/>
      <c r="N75" s="147"/>
      <c r="O75" s="147"/>
      <c r="P75" s="147"/>
      <c r="Q75" s="147"/>
      <c r="R75" s="147"/>
      <c r="S75" s="147"/>
      <c r="T75" s="147"/>
      <c r="U75" s="147"/>
      <c r="V75" s="101"/>
      <c r="W75" s="101"/>
      <c r="X75" s="101"/>
      <c r="Y75" s="101"/>
      <c r="Z75" s="102"/>
      <c r="AA75" s="102"/>
      <c r="AB75" s="102"/>
      <c r="AC75" s="102"/>
      <c r="AD75" s="102"/>
      <c r="AE75" s="102"/>
      <c r="AF75" s="102"/>
    </row>
    <row r="76" spans="1:32" s="148" customFormat="1" ht="12" x14ac:dyDescent="0.2">
      <c r="A76" s="146"/>
      <c r="B76" s="147"/>
      <c r="C76" s="147"/>
      <c r="D76" s="147"/>
      <c r="E76" s="147"/>
      <c r="F76" s="147"/>
      <c r="G76" s="147"/>
      <c r="H76" s="147"/>
      <c r="I76" s="147"/>
      <c r="J76" s="147"/>
      <c r="K76" s="147"/>
      <c r="L76" s="147"/>
      <c r="M76" s="147"/>
      <c r="N76" s="147"/>
      <c r="O76" s="147"/>
      <c r="P76" s="147"/>
      <c r="Q76" s="147"/>
      <c r="R76" s="147"/>
      <c r="S76" s="147"/>
      <c r="T76" s="147"/>
      <c r="U76" s="147"/>
      <c r="V76" s="101"/>
      <c r="W76" s="101"/>
      <c r="X76" s="101"/>
      <c r="Y76" s="101"/>
      <c r="Z76" s="102"/>
      <c r="AA76" s="102"/>
      <c r="AB76" s="102"/>
      <c r="AC76" s="102"/>
      <c r="AD76" s="102"/>
      <c r="AE76" s="102"/>
      <c r="AF76" s="102"/>
    </row>
    <row r="77" spans="1:32" s="148" customFormat="1" ht="12" x14ac:dyDescent="0.2">
      <c r="A77" s="146"/>
      <c r="B77" s="147"/>
      <c r="C77" s="147"/>
      <c r="D77" s="147"/>
      <c r="E77" s="147"/>
      <c r="F77" s="147"/>
      <c r="G77" s="147"/>
      <c r="H77" s="147"/>
      <c r="I77" s="147"/>
      <c r="J77" s="147"/>
      <c r="K77" s="147"/>
      <c r="L77" s="147"/>
      <c r="M77" s="147"/>
      <c r="N77" s="147"/>
      <c r="O77" s="147"/>
      <c r="P77" s="147"/>
      <c r="Q77" s="147"/>
      <c r="R77" s="147"/>
      <c r="S77" s="147"/>
      <c r="T77" s="147"/>
      <c r="U77" s="147"/>
      <c r="V77" s="101"/>
      <c r="W77" s="101"/>
      <c r="X77" s="101"/>
      <c r="Y77" s="101"/>
      <c r="Z77" s="102"/>
      <c r="AA77" s="102"/>
      <c r="AB77" s="102"/>
      <c r="AC77" s="102"/>
      <c r="AD77" s="102"/>
      <c r="AE77" s="102"/>
      <c r="AF77" s="102"/>
    </row>
    <row r="78" spans="1:32" s="148" customFormat="1" ht="12" x14ac:dyDescent="0.2">
      <c r="A78" s="146"/>
      <c r="B78" s="147"/>
      <c r="C78" s="147"/>
      <c r="D78" s="147"/>
      <c r="E78" s="147"/>
      <c r="F78" s="147"/>
      <c r="G78" s="147"/>
      <c r="H78" s="147"/>
      <c r="I78" s="147"/>
      <c r="J78" s="147"/>
      <c r="K78" s="147"/>
      <c r="L78" s="147"/>
      <c r="M78" s="147"/>
      <c r="N78" s="147"/>
      <c r="O78" s="147"/>
      <c r="P78" s="147"/>
      <c r="Q78" s="147"/>
      <c r="R78" s="147"/>
      <c r="S78" s="147"/>
      <c r="T78" s="147"/>
      <c r="U78" s="147"/>
      <c r="V78" s="101"/>
      <c r="W78" s="101"/>
      <c r="X78" s="101"/>
      <c r="Y78" s="101"/>
      <c r="Z78" s="102"/>
      <c r="AA78" s="102"/>
      <c r="AB78" s="102"/>
      <c r="AC78" s="102"/>
      <c r="AD78" s="102"/>
      <c r="AE78" s="102"/>
      <c r="AF78" s="102"/>
    </row>
    <row r="79" spans="1:32" s="148" customFormat="1" ht="12" x14ac:dyDescent="0.2">
      <c r="A79" s="146"/>
      <c r="B79" s="147"/>
      <c r="C79" s="147"/>
      <c r="D79" s="147"/>
      <c r="E79" s="147"/>
      <c r="F79" s="147"/>
      <c r="G79" s="147"/>
      <c r="H79" s="147"/>
      <c r="I79" s="147"/>
      <c r="J79" s="147"/>
      <c r="K79" s="147"/>
      <c r="L79" s="147"/>
      <c r="M79" s="147"/>
      <c r="N79" s="147"/>
      <c r="O79" s="147"/>
      <c r="P79" s="147"/>
      <c r="Q79" s="147"/>
      <c r="R79" s="147"/>
      <c r="S79" s="147"/>
      <c r="T79" s="147"/>
      <c r="U79" s="147"/>
      <c r="V79" s="101"/>
      <c r="W79" s="101"/>
      <c r="X79" s="101"/>
      <c r="Y79" s="101"/>
      <c r="Z79" s="102"/>
      <c r="AA79" s="102"/>
      <c r="AB79" s="102"/>
      <c r="AC79" s="102"/>
      <c r="AD79" s="102"/>
      <c r="AE79" s="102"/>
      <c r="AF79" s="102"/>
    </row>
    <row r="80" spans="1:32" s="148" customFormat="1" ht="12" x14ac:dyDescent="0.2">
      <c r="A80" s="146"/>
      <c r="B80" s="147"/>
      <c r="C80" s="147"/>
      <c r="D80" s="147"/>
      <c r="E80" s="147"/>
      <c r="F80" s="147"/>
      <c r="G80" s="147"/>
      <c r="H80" s="147"/>
      <c r="I80" s="147"/>
      <c r="J80" s="147"/>
      <c r="K80" s="147"/>
      <c r="L80" s="147"/>
      <c r="M80" s="147"/>
      <c r="N80" s="147"/>
      <c r="O80" s="147"/>
      <c r="P80" s="147"/>
      <c r="Q80" s="147"/>
      <c r="R80" s="147"/>
      <c r="S80" s="147"/>
      <c r="T80" s="147"/>
      <c r="U80" s="147"/>
      <c r="V80" s="101"/>
      <c r="W80" s="101"/>
      <c r="X80" s="101"/>
      <c r="Y80" s="101"/>
      <c r="Z80" s="102"/>
      <c r="AA80" s="102"/>
      <c r="AB80" s="102"/>
      <c r="AC80" s="102"/>
      <c r="AD80" s="102"/>
      <c r="AE80" s="102"/>
      <c r="AF80" s="102"/>
    </row>
    <row r="81" spans="1:32" s="148" customFormat="1" ht="12" x14ac:dyDescent="0.2">
      <c r="A81" s="146"/>
      <c r="B81" s="147"/>
      <c r="C81" s="147"/>
      <c r="D81" s="147"/>
      <c r="E81" s="147"/>
      <c r="F81" s="147"/>
      <c r="G81" s="147"/>
      <c r="H81" s="147"/>
      <c r="I81" s="147"/>
      <c r="J81" s="147"/>
      <c r="K81" s="147"/>
      <c r="L81" s="147"/>
      <c r="M81" s="147"/>
      <c r="N81" s="147"/>
      <c r="O81" s="147"/>
      <c r="P81" s="147"/>
      <c r="Q81" s="147"/>
      <c r="R81" s="147"/>
      <c r="S81" s="147"/>
      <c r="T81" s="147"/>
      <c r="U81" s="147"/>
      <c r="V81" s="101"/>
      <c r="W81" s="101"/>
      <c r="X81" s="101"/>
      <c r="Y81" s="101"/>
      <c r="Z81" s="102"/>
      <c r="AA81" s="102"/>
      <c r="AB81" s="102"/>
      <c r="AC81" s="102"/>
      <c r="AD81" s="102"/>
      <c r="AE81" s="102"/>
      <c r="AF81" s="102"/>
    </row>
    <row r="82" spans="1:32" s="148" customFormat="1" ht="12" x14ac:dyDescent="0.2">
      <c r="A82" s="146"/>
      <c r="B82" s="147"/>
      <c r="C82" s="147"/>
      <c r="D82" s="147"/>
      <c r="E82" s="147"/>
      <c r="F82" s="147"/>
      <c r="G82" s="147"/>
      <c r="H82" s="147"/>
      <c r="I82" s="147"/>
      <c r="J82" s="147"/>
      <c r="K82" s="147"/>
      <c r="L82" s="147"/>
      <c r="M82" s="147"/>
      <c r="N82" s="147"/>
      <c r="O82" s="147"/>
      <c r="P82" s="147"/>
      <c r="Q82" s="147"/>
      <c r="R82" s="147"/>
      <c r="S82" s="147"/>
      <c r="T82" s="147"/>
      <c r="U82" s="147"/>
      <c r="V82" s="101"/>
      <c r="W82" s="101"/>
      <c r="X82" s="101"/>
      <c r="Y82" s="101"/>
      <c r="Z82" s="102"/>
      <c r="AA82" s="102"/>
      <c r="AB82" s="102"/>
      <c r="AC82" s="102"/>
      <c r="AD82" s="102"/>
      <c r="AE82" s="102"/>
      <c r="AF82" s="102"/>
    </row>
    <row r="83" spans="1:32" s="150" customFormat="1" ht="12" x14ac:dyDescent="0.2">
      <c r="A83" s="149"/>
      <c r="B83" s="147"/>
      <c r="C83" s="147"/>
      <c r="D83" s="147"/>
      <c r="E83" s="147"/>
      <c r="F83" s="147"/>
      <c r="G83" s="147"/>
      <c r="H83" s="147"/>
      <c r="I83" s="147"/>
      <c r="J83" s="147"/>
      <c r="K83" s="147"/>
      <c r="L83" s="147"/>
      <c r="M83" s="147"/>
      <c r="N83" s="147"/>
      <c r="O83" s="147"/>
      <c r="P83" s="147"/>
      <c r="Q83" s="147"/>
      <c r="R83" s="147"/>
      <c r="S83" s="147"/>
      <c r="T83" s="147"/>
      <c r="U83" s="147"/>
      <c r="V83" s="101"/>
      <c r="W83" s="101"/>
      <c r="X83" s="101"/>
      <c r="Y83" s="101"/>
      <c r="Z83" s="102"/>
      <c r="AA83" s="102"/>
      <c r="AB83" s="102"/>
      <c r="AC83" s="102"/>
      <c r="AD83" s="102"/>
      <c r="AE83" s="102"/>
      <c r="AF83" s="102"/>
    </row>
    <row r="84" spans="1:32" s="150" customFormat="1" ht="12" x14ac:dyDescent="0.2">
      <c r="A84" s="149"/>
      <c r="B84" s="147"/>
      <c r="C84" s="147"/>
      <c r="D84" s="147"/>
      <c r="E84" s="147"/>
      <c r="F84" s="147"/>
      <c r="G84" s="147"/>
      <c r="H84" s="147"/>
      <c r="I84" s="147"/>
      <c r="J84" s="147"/>
      <c r="K84" s="147"/>
      <c r="L84" s="147"/>
      <c r="M84" s="147"/>
      <c r="N84" s="147"/>
      <c r="O84" s="147"/>
      <c r="P84" s="147"/>
      <c r="Q84" s="147"/>
      <c r="R84" s="147"/>
      <c r="S84" s="147"/>
      <c r="T84" s="147"/>
      <c r="U84" s="147"/>
      <c r="V84" s="101"/>
      <c r="W84" s="101"/>
      <c r="X84" s="101"/>
      <c r="Y84" s="101"/>
      <c r="Z84" s="102"/>
      <c r="AA84" s="102"/>
      <c r="AB84" s="102"/>
      <c r="AC84" s="102"/>
      <c r="AD84" s="102"/>
      <c r="AE84" s="102"/>
      <c r="AF84" s="102"/>
    </row>
    <row r="85" spans="1:32" s="150" customFormat="1" ht="12" x14ac:dyDescent="0.2">
      <c r="A85" s="149"/>
      <c r="B85" s="147"/>
      <c r="C85" s="147"/>
      <c r="D85" s="147"/>
      <c r="E85" s="147"/>
      <c r="F85" s="147"/>
      <c r="G85" s="147"/>
      <c r="H85" s="147"/>
      <c r="I85" s="147"/>
      <c r="J85" s="147"/>
      <c r="K85" s="147"/>
      <c r="L85" s="147"/>
      <c r="M85" s="147"/>
      <c r="N85" s="147"/>
      <c r="O85" s="147"/>
      <c r="P85" s="147"/>
      <c r="Q85" s="147"/>
      <c r="R85" s="147"/>
      <c r="S85" s="147"/>
      <c r="T85" s="147"/>
      <c r="U85" s="147"/>
      <c r="V85" s="101"/>
      <c r="W85" s="101"/>
      <c r="X85" s="101"/>
      <c r="Y85" s="101"/>
      <c r="Z85" s="102"/>
      <c r="AA85" s="102"/>
      <c r="AB85" s="102"/>
      <c r="AC85" s="102"/>
      <c r="AD85" s="102"/>
      <c r="AE85" s="102"/>
      <c r="AF85" s="102"/>
    </row>
    <row r="86" spans="1:32" s="150" customFormat="1" ht="12" x14ac:dyDescent="0.2">
      <c r="A86" s="149"/>
      <c r="B86" s="147"/>
      <c r="C86" s="147"/>
      <c r="D86" s="147"/>
      <c r="E86" s="147"/>
      <c r="F86" s="147"/>
      <c r="G86" s="147"/>
      <c r="H86" s="147"/>
      <c r="I86" s="147"/>
      <c r="J86" s="147"/>
      <c r="K86" s="147"/>
      <c r="L86" s="147"/>
      <c r="M86" s="147"/>
      <c r="N86" s="147"/>
      <c r="O86" s="147"/>
      <c r="P86" s="147"/>
      <c r="Q86" s="147"/>
      <c r="R86" s="147"/>
      <c r="S86" s="147"/>
      <c r="T86" s="147"/>
      <c r="U86" s="147"/>
      <c r="V86" s="101"/>
      <c r="W86" s="101"/>
      <c r="X86" s="101"/>
      <c r="Y86" s="101"/>
      <c r="Z86" s="102"/>
      <c r="AA86" s="102"/>
      <c r="AB86" s="102"/>
      <c r="AC86" s="102"/>
      <c r="AD86" s="102"/>
      <c r="AE86" s="102"/>
      <c r="AF86" s="102"/>
    </row>
    <row r="87" spans="1:32" s="150" customFormat="1" ht="12" x14ac:dyDescent="0.2">
      <c r="A87" s="149"/>
      <c r="B87" s="147"/>
      <c r="C87" s="147"/>
      <c r="D87" s="147"/>
      <c r="E87" s="147"/>
      <c r="F87" s="147"/>
      <c r="G87" s="147"/>
      <c r="H87" s="147"/>
      <c r="I87" s="147"/>
      <c r="J87" s="147"/>
      <c r="K87" s="147"/>
      <c r="L87" s="147"/>
      <c r="M87" s="147"/>
      <c r="N87" s="147"/>
      <c r="O87" s="147"/>
      <c r="P87" s="147"/>
      <c r="Q87" s="147"/>
      <c r="R87" s="147"/>
      <c r="S87" s="147"/>
      <c r="T87" s="147"/>
      <c r="U87" s="147"/>
      <c r="V87" s="101"/>
      <c r="W87" s="101"/>
      <c r="X87" s="101"/>
      <c r="Y87" s="101"/>
      <c r="Z87" s="102"/>
      <c r="AA87" s="102"/>
      <c r="AB87" s="102"/>
      <c r="AC87" s="102"/>
      <c r="AD87" s="102"/>
      <c r="AE87" s="102"/>
      <c r="AF87" s="102"/>
    </row>
    <row r="88" spans="1:32" s="150" customFormat="1" ht="12" x14ac:dyDescent="0.2">
      <c r="A88" s="149"/>
      <c r="B88" s="147"/>
      <c r="C88" s="147"/>
      <c r="D88" s="147"/>
      <c r="E88" s="147"/>
      <c r="F88" s="147"/>
      <c r="G88" s="147"/>
      <c r="H88" s="147"/>
      <c r="I88" s="147"/>
      <c r="J88" s="147"/>
      <c r="K88" s="147"/>
      <c r="L88" s="147"/>
      <c r="M88" s="147"/>
      <c r="N88" s="147"/>
      <c r="O88" s="147"/>
      <c r="P88" s="147"/>
      <c r="Q88" s="147"/>
      <c r="R88" s="147"/>
      <c r="S88" s="147"/>
      <c r="T88" s="147"/>
      <c r="U88" s="147"/>
      <c r="V88" s="101"/>
      <c r="W88" s="101"/>
      <c r="X88" s="101"/>
      <c r="Y88" s="101"/>
      <c r="Z88" s="102"/>
      <c r="AA88" s="102"/>
      <c r="AB88" s="102"/>
      <c r="AC88" s="102"/>
      <c r="AD88" s="102"/>
      <c r="AE88" s="102"/>
      <c r="AF88" s="102"/>
    </row>
    <row r="89" spans="1:32" s="150" customFormat="1" ht="12" x14ac:dyDescent="0.2">
      <c r="A89" s="149"/>
      <c r="B89" s="147"/>
      <c r="C89" s="147"/>
      <c r="D89" s="147"/>
      <c r="E89" s="147"/>
      <c r="F89" s="147"/>
      <c r="G89" s="147"/>
      <c r="H89" s="147"/>
      <c r="I89" s="147"/>
      <c r="J89" s="147"/>
      <c r="K89" s="147"/>
      <c r="L89" s="147"/>
      <c r="M89" s="147"/>
      <c r="N89" s="147"/>
      <c r="O89" s="147"/>
      <c r="P89" s="147"/>
      <c r="Q89" s="147"/>
      <c r="R89" s="147"/>
      <c r="S89" s="147"/>
      <c r="T89" s="147"/>
      <c r="U89" s="147"/>
      <c r="V89" s="101"/>
      <c r="W89" s="101"/>
      <c r="X89" s="101"/>
      <c r="Y89" s="101"/>
      <c r="Z89" s="102"/>
      <c r="AA89" s="102"/>
      <c r="AB89" s="102"/>
      <c r="AC89" s="102"/>
      <c r="AD89" s="102"/>
      <c r="AE89" s="102"/>
      <c r="AF89" s="102"/>
    </row>
    <row r="90" spans="1:32" s="150" customFormat="1" ht="12" x14ac:dyDescent="0.2">
      <c r="A90" s="149"/>
      <c r="B90" s="147"/>
      <c r="C90" s="147"/>
      <c r="D90" s="147"/>
      <c r="E90" s="147"/>
      <c r="F90" s="147"/>
      <c r="G90" s="147"/>
      <c r="H90" s="147"/>
      <c r="I90" s="147"/>
      <c r="J90" s="147"/>
      <c r="K90" s="147"/>
      <c r="L90" s="147"/>
      <c r="M90" s="147"/>
      <c r="N90" s="147"/>
      <c r="O90" s="147"/>
      <c r="P90" s="147"/>
      <c r="Q90" s="147"/>
      <c r="R90" s="147"/>
      <c r="S90" s="147"/>
      <c r="T90" s="147"/>
      <c r="U90" s="147"/>
      <c r="V90" s="101"/>
      <c r="W90" s="101"/>
      <c r="X90" s="101"/>
      <c r="Y90" s="101"/>
      <c r="Z90" s="102"/>
      <c r="AA90" s="102"/>
      <c r="AB90" s="102"/>
      <c r="AC90" s="102"/>
      <c r="AD90" s="102"/>
      <c r="AE90" s="102"/>
      <c r="AF90" s="102"/>
    </row>
    <row r="91" spans="1:32" s="150" customFormat="1" ht="12" x14ac:dyDescent="0.2">
      <c r="A91" s="149"/>
      <c r="B91" s="147"/>
      <c r="C91" s="147"/>
      <c r="D91" s="147"/>
      <c r="E91" s="147"/>
      <c r="F91" s="147"/>
      <c r="G91" s="147"/>
      <c r="H91" s="147"/>
      <c r="I91" s="147"/>
      <c r="J91" s="147"/>
      <c r="K91" s="147"/>
      <c r="L91" s="147"/>
      <c r="M91" s="147"/>
      <c r="N91" s="147"/>
      <c r="O91" s="147"/>
      <c r="P91" s="147"/>
      <c r="Q91" s="147"/>
      <c r="R91" s="147"/>
      <c r="S91" s="147"/>
      <c r="T91" s="147"/>
      <c r="U91" s="147"/>
      <c r="V91" s="101"/>
      <c r="W91" s="101"/>
      <c r="X91" s="101"/>
      <c r="Y91" s="101"/>
      <c r="Z91" s="102"/>
      <c r="AA91" s="102"/>
      <c r="AB91" s="102"/>
      <c r="AC91" s="102"/>
      <c r="AD91" s="102"/>
      <c r="AE91" s="102"/>
      <c r="AF91" s="102"/>
    </row>
    <row r="92" spans="1:32" s="150" customFormat="1" ht="12" x14ac:dyDescent="0.2">
      <c r="A92" s="149"/>
      <c r="B92" s="147"/>
      <c r="C92" s="147"/>
      <c r="D92" s="147"/>
      <c r="E92" s="147"/>
      <c r="F92" s="147"/>
      <c r="G92" s="147"/>
      <c r="H92" s="147"/>
      <c r="I92" s="147"/>
      <c r="J92" s="147"/>
      <c r="K92" s="147"/>
      <c r="L92" s="147"/>
      <c r="M92" s="147"/>
      <c r="N92" s="147"/>
      <c r="O92" s="147"/>
      <c r="P92" s="147"/>
      <c r="Q92" s="147"/>
      <c r="R92" s="147"/>
      <c r="S92" s="147"/>
      <c r="T92" s="147"/>
      <c r="U92" s="147"/>
      <c r="V92" s="101"/>
      <c r="W92" s="101"/>
      <c r="X92" s="101"/>
      <c r="Y92" s="101"/>
      <c r="Z92" s="102"/>
      <c r="AA92" s="102"/>
      <c r="AB92" s="102"/>
      <c r="AC92" s="102"/>
      <c r="AD92" s="102"/>
      <c r="AE92" s="102"/>
      <c r="AF92" s="102"/>
    </row>
    <row r="93" spans="1:32" s="150" customFormat="1" ht="12" x14ac:dyDescent="0.2">
      <c r="A93" s="149"/>
      <c r="B93" s="147"/>
      <c r="C93" s="147"/>
      <c r="D93" s="147"/>
      <c r="E93" s="147"/>
      <c r="F93" s="147"/>
      <c r="G93" s="147"/>
      <c r="H93" s="147"/>
      <c r="I93" s="147"/>
      <c r="J93" s="147"/>
      <c r="K93" s="147"/>
      <c r="L93" s="147"/>
      <c r="M93" s="147"/>
      <c r="N93" s="147"/>
      <c r="O93" s="147"/>
      <c r="P93" s="147"/>
      <c r="Q93" s="147"/>
      <c r="R93" s="147"/>
      <c r="S93" s="147"/>
      <c r="T93" s="147"/>
      <c r="U93" s="147"/>
      <c r="V93" s="101"/>
      <c r="W93" s="101"/>
      <c r="X93" s="101"/>
      <c r="Y93" s="101"/>
      <c r="Z93" s="102"/>
      <c r="AA93" s="102"/>
      <c r="AB93" s="102"/>
      <c r="AC93" s="102"/>
      <c r="AD93" s="102"/>
      <c r="AE93" s="102"/>
      <c r="AF93" s="102"/>
    </row>
    <row r="94" spans="1:32" s="150" customFormat="1" ht="12" x14ac:dyDescent="0.2">
      <c r="A94" s="149"/>
      <c r="B94" s="147"/>
      <c r="C94" s="147"/>
      <c r="D94" s="147"/>
      <c r="E94" s="147"/>
      <c r="F94" s="147"/>
      <c r="G94" s="147"/>
      <c r="H94" s="147"/>
      <c r="I94" s="147"/>
      <c r="J94" s="147"/>
      <c r="K94" s="147"/>
      <c r="L94" s="147"/>
      <c r="M94" s="147"/>
      <c r="N94" s="147"/>
      <c r="O94" s="147"/>
      <c r="P94" s="147"/>
      <c r="Q94" s="147"/>
      <c r="R94" s="147"/>
      <c r="S94" s="147"/>
      <c r="T94" s="147"/>
      <c r="U94" s="147"/>
      <c r="V94" s="101"/>
      <c r="W94" s="101"/>
      <c r="X94" s="101"/>
      <c r="Y94" s="101"/>
      <c r="Z94" s="102"/>
      <c r="AA94" s="102"/>
      <c r="AB94" s="102"/>
      <c r="AC94" s="102"/>
      <c r="AD94" s="102"/>
      <c r="AE94" s="102"/>
      <c r="AF94" s="102"/>
    </row>
    <row r="95" spans="1:32" s="150" customFormat="1" ht="12" x14ac:dyDescent="0.2">
      <c r="A95" s="149"/>
      <c r="B95" s="147"/>
      <c r="C95" s="147"/>
      <c r="D95" s="147"/>
      <c r="E95" s="147"/>
      <c r="F95" s="147"/>
      <c r="G95" s="147"/>
      <c r="H95" s="147"/>
      <c r="I95" s="147"/>
      <c r="J95" s="147"/>
      <c r="K95" s="147"/>
      <c r="L95" s="147"/>
      <c r="M95" s="147"/>
      <c r="N95" s="147"/>
      <c r="O95" s="147"/>
      <c r="P95" s="147"/>
      <c r="Q95" s="147"/>
      <c r="R95" s="147"/>
      <c r="S95" s="147"/>
      <c r="T95" s="147"/>
      <c r="U95" s="147"/>
      <c r="V95" s="101"/>
      <c r="W95" s="101"/>
      <c r="X95" s="101"/>
      <c r="Y95" s="101"/>
      <c r="Z95" s="102"/>
      <c r="AA95" s="102"/>
      <c r="AB95" s="102"/>
      <c r="AC95" s="102"/>
      <c r="AD95" s="102"/>
      <c r="AE95" s="102"/>
      <c r="AF95" s="102"/>
    </row>
    <row r="96" spans="1:32" s="150" customFormat="1" ht="12" x14ac:dyDescent="0.2">
      <c r="A96" s="149"/>
      <c r="B96" s="147"/>
      <c r="C96" s="147"/>
      <c r="D96" s="147"/>
      <c r="E96" s="147"/>
      <c r="F96" s="147"/>
      <c r="G96" s="147"/>
      <c r="H96" s="147"/>
      <c r="I96" s="147"/>
      <c r="J96" s="147"/>
      <c r="K96" s="147"/>
      <c r="L96" s="147"/>
      <c r="M96" s="147"/>
      <c r="N96" s="147"/>
      <c r="O96" s="147"/>
      <c r="P96" s="147"/>
      <c r="Q96" s="147"/>
      <c r="R96" s="147"/>
      <c r="S96" s="147"/>
      <c r="T96" s="147"/>
      <c r="U96" s="147"/>
      <c r="V96" s="101"/>
      <c r="W96" s="101"/>
      <c r="X96" s="101"/>
      <c r="Y96" s="101"/>
      <c r="Z96" s="102"/>
      <c r="AA96" s="102"/>
      <c r="AB96" s="102"/>
      <c r="AC96" s="102"/>
      <c r="AD96" s="102"/>
      <c r="AE96" s="102"/>
      <c r="AF96" s="102"/>
    </row>
    <row r="97" spans="1:33" s="150" customFormat="1" ht="12" x14ac:dyDescent="0.2">
      <c r="A97" s="149"/>
      <c r="B97" s="147"/>
      <c r="C97" s="147"/>
      <c r="D97" s="147"/>
      <c r="E97" s="147"/>
      <c r="F97" s="147"/>
      <c r="G97" s="147"/>
      <c r="H97" s="147"/>
      <c r="I97" s="147"/>
      <c r="J97" s="147"/>
      <c r="K97" s="147"/>
      <c r="L97" s="147"/>
      <c r="M97" s="147"/>
      <c r="N97" s="147"/>
      <c r="O97" s="147"/>
      <c r="P97" s="147"/>
      <c r="Q97" s="147"/>
      <c r="R97" s="147"/>
      <c r="S97" s="147"/>
      <c r="T97" s="147"/>
      <c r="U97" s="147"/>
      <c r="V97" s="101"/>
      <c r="W97" s="101"/>
      <c r="X97" s="101"/>
      <c r="Y97" s="101"/>
      <c r="Z97" s="102"/>
      <c r="AA97" s="102"/>
      <c r="AB97" s="102"/>
      <c r="AC97" s="102"/>
      <c r="AD97" s="102"/>
      <c r="AE97" s="102"/>
      <c r="AF97" s="102"/>
    </row>
    <row r="98" spans="1:33" s="102" customFormat="1" ht="12" x14ac:dyDescent="0.2">
      <c r="A98" s="149"/>
      <c r="B98" s="147"/>
      <c r="C98" s="147"/>
      <c r="D98" s="147"/>
      <c r="E98" s="147"/>
      <c r="F98" s="147"/>
      <c r="G98" s="147"/>
      <c r="H98" s="147"/>
      <c r="I98" s="147"/>
      <c r="J98" s="147"/>
      <c r="K98" s="147"/>
      <c r="L98" s="147"/>
      <c r="M98" s="147"/>
      <c r="N98" s="147"/>
      <c r="O98" s="147"/>
      <c r="P98" s="147"/>
      <c r="Q98" s="147"/>
      <c r="R98" s="147"/>
      <c r="S98" s="147"/>
      <c r="T98" s="147"/>
      <c r="U98" s="147"/>
    </row>
    <row r="99" spans="1:33" s="102" customFormat="1" ht="12" x14ac:dyDescent="0.2">
      <c r="A99" s="149"/>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row>
    <row r="100" spans="1:33" s="102" customFormat="1" ht="12" x14ac:dyDescent="0.2">
      <c r="A100" s="149"/>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row>
    <row r="101" spans="1:33" s="102" customFormat="1" ht="12" x14ac:dyDescent="0.2">
      <c r="A101" s="149"/>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row>
    <row r="102" spans="1:33" s="102" customFormat="1" ht="12" x14ac:dyDescent="0.2">
      <c r="A102" s="149"/>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row>
    <row r="103" spans="1:33" s="102" customFormat="1" ht="12" x14ac:dyDescent="0.2">
      <c r="A103" s="149"/>
      <c r="B103" s="147"/>
      <c r="C103" s="147"/>
      <c r="D103" s="147"/>
      <c r="E103" s="147"/>
      <c r="F103" s="147"/>
      <c r="G103" s="147"/>
      <c r="H103" s="147"/>
      <c r="I103" s="147"/>
      <c r="J103" s="147"/>
      <c r="K103" s="147"/>
      <c r="L103" s="147"/>
      <c r="M103" s="147"/>
      <c r="N103" s="147"/>
      <c r="O103" s="147"/>
      <c r="P103" s="147"/>
      <c r="Q103" s="147"/>
      <c r="R103" s="147"/>
      <c r="S103" s="147"/>
      <c r="T103" s="147"/>
      <c r="U103" s="147"/>
    </row>
    <row r="104" spans="1:33" s="102" customFormat="1" ht="12" x14ac:dyDescent="0.2">
      <c r="A104" s="149"/>
      <c r="B104" s="147"/>
      <c r="C104" s="147"/>
      <c r="D104" s="147"/>
      <c r="E104" s="147"/>
      <c r="F104" s="147"/>
      <c r="G104" s="147"/>
      <c r="H104" s="147"/>
      <c r="I104" s="147"/>
      <c r="J104" s="147"/>
      <c r="K104" s="147"/>
      <c r="L104" s="147"/>
      <c r="M104" s="147"/>
      <c r="N104" s="147"/>
      <c r="O104" s="147"/>
      <c r="P104" s="147"/>
      <c r="Q104" s="147"/>
      <c r="R104" s="147"/>
      <c r="S104" s="147"/>
      <c r="T104" s="147"/>
      <c r="U104" s="147"/>
    </row>
    <row r="105" spans="1:33" s="102" customFormat="1" ht="12" x14ac:dyDescent="0.2">
      <c r="A105" s="149"/>
      <c r="B105" s="147"/>
      <c r="C105" s="147"/>
      <c r="D105" s="147"/>
      <c r="E105" s="147"/>
      <c r="F105" s="147"/>
      <c r="G105" s="147"/>
      <c r="H105" s="147"/>
      <c r="I105" s="147"/>
      <c r="J105" s="147"/>
      <c r="K105" s="147"/>
      <c r="L105" s="147"/>
      <c r="M105" s="147"/>
      <c r="N105" s="147"/>
      <c r="O105" s="147"/>
      <c r="P105" s="147"/>
      <c r="Q105" s="147"/>
      <c r="R105" s="147"/>
      <c r="S105" s="147"/>
      <c r="T105" s="147"/>
      <c r="U105" s="147"/>
    </row>
    <row r="106" spans="1:33" s="102" customFormat="1" ht="12" x14ac:dyDescent="0.2">
      <c r="A106" s="149"/>
      <c r="B106" s="147"/>
      <c r="C106" s="147"/>
      <c r="D106" s="147"/>
      <c r="E106" s="147"/>
      <c r="F106" s="147"/>
      <c r="G106" s="147"/>
      <c r="H106" s="147"/>
      <c r="I106" s="147"/>
      <c r="J106" s="147"/>
      <c r="K106" s="147"/>
      <c r="L106" s="147"/>
      <c r="M106" s="147"/>
      <c r="N106" s="147"/>
      <c r="O106" s="147"/>
      <c r="P106" s="147"/>
      <c r="Q106" s="147"/>
      <c r="R106" s="147"/>
      <c r="S106" s="147"/>
      <c r="T106" s="147"/>
      <c r="U106" s="147"/>
    </row>
    <row r="107" spans="1:33" s="102" customFormat="1" ht="12" x14ac:dyDescent="0.2">
      <c r="A107" s="149"/>
      <c r="B107" s="147"/>
      <c r="C107" s="147"/>
      <c r="D107" s="147"/>
      <c r="E107" s="147"/>
      <c r="F107" s="147"/>
      <c r="G107" s="147"/>
      <c r="H107" s="147"/>
      <c r="I107" s="147"/>
      <c r="J107" s="147"/>
      <c r="K107" s="147"/>
      <c r="L107" s="147"/>
      <c r="M107" s="147"/>
      <c r="N107" s="147"/>
      <c r="O107" s="147"/>
      <c r="P107" s="147"/>
      <c r="Q107" s="147"/>
      <c r="R107" s="147"/>
      <c r="S107" s="147"/>
      <c r="T107" s="147"/>
      <c r="U107" s="147"/>
    </row>
    <row r="108" spans="1:33" s="102" customFormat="1" ht="12" x14ac:dyDescent="0.2">
      <c r="A108" s="149"/>
      <c r="B108" s="147"/>
      <c r="C108" s="147"/>
      <c r="D108" s="147"/>
      <c r="E108" s="147"/>
      <c r="F108" s="147"/>
      <c r="G108" s="147"/>
      <c r="H108" s="147"/>
      <c r="I108" s="147"/>
      <c r="J108" s="147"/>
      <c r="K108" s="147"/>
      <c r="L108" s="147"/>
      <c r="M108" s="147"/>
      <c r="N108" s="147"/>
      <c r="O108" s="147"/>
      <c r="P108" s="147"/>
      <c r="Q108" s="147"/>
      <c r="R108" s="147"/>
      <c r="S108" s="147"/>
      <c r="T108" s="147"/>
      <c r="U108" s="147"/>
    </row>
    <row r="109" spans="1:33" s="102" customFormat="1" ht="12" x14ac:dyDescent="0.2">
      <c r="A109" s="149"/>
      <c r="B109" s="147"/>
      <c r="C109" s="147"/>
      <c r="D109" s="147"/>
      <c r="E109" s="147"/>
      <c r="F109" s="147"/>
      <c r="G109" s="147"/>
      <c r="H109" s="147"/>
      <c r="I109" s="147"/>
      <c r="J109" s="147"/>
      <c r="K109" s="147"/>
      <c r="L109" s="147"/>
      <c r="M109" s="147"/>
      <c r="N109" s="147"/>
      <c r="O109" s="147"/>
      <c r="P109" s="147"/>
      <c r="Q109" s="147"/>
      <c r="R109" s="147"/>
      <c r="S109" s="147"/>
      <c r="T109" s="147"/>
      <c r="U109" s="147"/>
    </row>
    <row r="110" spans="1:33" s="102" customFormat="1" ht="12" x14ac:dyDescent="0.2">
      <c r="A110" s="149"/>
      <c r="B110" s="147"/>
      <c r="C110" s="147"/>
      <c r="D110" s="147"/>
      <c r="E110" s="147"/>
      <c r="F110" s="147"/>
      <c r="G110" s="147"/>
      <c r="H110" s="147"/>
      <c r="I110" s="147"/>
      <c r="J110" s="147"/>
      <c r="K110" s="147"/>
      <c r="L110" s="147"/>
      <c r="M110" s="147"/>
      <c r="N110" s="147"/>
      <c r="O110" s="147"/>
      <c r="P110" s="147"/>
      <c r="Q110" s="147"/>
      <c r="R110" s="147"/>
      <c r="S110" s="147"/>
      <c r="T110" s="147"/>
      <c r="U110" s="147"/>
    </row>
    <row r="111" spans="1:33" s="102" customFormat="1" ht="12" x14ac:dyDescent="0.2">
      <c r="A111" s="149"/>
      <c r="B111" s="147"/>
      <c r="C111" s="147"/>
      <c r="D111" s="147"/>
      <c r="E111" s="147"/>
      <c r="F111" s="147"/>
      <c r="G111" s="147"/>
      <c r="H111" s="147"/>
      <c r="I111" s="147"/>
      <c r="J111" s="147"/>
      <c r="K111" s="147"/>
      <c r="L111" s="147"/>
      <c r="M111" s="147"/>
      <c r="N111" s="147"/>
      <c r="O111" s="147"/>
      <c r="P111" s="147"/>
      <c r="Q111" s="147"/>
      <c r="R111" s="147"/>
      <c r="S111" s="147"/>
      <c r="T111" s="147"/>
      <c r="U111" s="147"/>
    </row>
    <row r="112" spans="1:33" s="102" customFormat="1" ht="12" x14ac:dyDescent="0.2">
      <c r="A112" s="149"/>
      <c r="B112" s="147"/>
      <c r="C112" s="147"/>
      <c r="D112" s="147"/>
      <c r="E112" s="147"/>
      <c r="F112" s="147"/>
      <c r="G112" s="147"/>
      <c r="H112" s="147"/>
      <c r="I112" s="147"/>
      <c r="J112" s="147"/>
      <c r="K112" s="147"/>
      <c r="L112" s="147"/>
      <c r="M112" s="147"/>
      <c r="N112" s="147"/>
      <c r="O112" s="147"/>
      <c r="P112" s="147"/>
      <c r="Q112" s="147"/>
      <c r="R112" s="147"/>
      <c r="S112" s="147"/>
      <c r="T112" s="147"/>
      <c r="U112" s="147"/>
    </row>
    <row r="113" spans="1:21" s="102" customFormat="1" ht="12" x14ac:dyDescent="0.2">
      <c r="A113" s="149"/>
      <c r="B113" s="147"/>
      <c r="C113" s="147"/>
      <c r="D113" s="147"/>
      <c r="E113" s="147"/>
      <c r="F113" s="147"/>
      <c r="G113" s="147"/>
      <c r="H113" s="147"/>
      <c r="I113" s="147"/>
      <c r="J113" s="147"/>
      <c r="K113" s="147"/>
      <c r="L113" s="147"/>
      <c r="M113" s="147"/>
      <c r="N113" s="147"/>
      <c r="O113" s="147"/>
      <c r="P113" s="147"/>
      <c r="Q113" s="147"/>
      <c r="R113" s="147"/>
      <c r="S113" s="147"/>
      <c r="T113" s="147"/>
      <c r="U113" s="147"/>
    </row>
    <row r="114" spans="1:21" s="102" customFormat="1" ht="12" x14ac:dyDescent="0.2">
      <c r="A114" s="149"/>
      <c r="B114" s="147"/>
      <c r="C114" s="147"/>
      <c r="D114" s="147"/>
      <c r="E114" s="147"/>
      <c r="F114" s="147"/>
      <c r="G114" s="147"/>
      <c r="H114" s="147"/>
      <c r="I114" s="147"/>
      <c r="J114" s="147"/>
      <c r="K114" s="147"/>
      <c r="L114" s="147"/>
      <c r="M114" s="147"/>
      <c r="N114" s="147"/>
      <c r="O114" s="147"/>
      <c r="P114" s="147"/>
      <c r="Q114" s="147"/>
      <c r="R114" s="147"/>
      <c r="S114" s="147"/>
      <c r="T114" s="147"/>
      <c r="U114" s="147"/>
    </row>
    <row r="115" spans="1:21" s="102" customFormat="1" ht="12" x14ac:dyDescent="0.2">
      <c r="A115" s="149"/>
      <c r="B115" s="147"/>
      <c r="C115" s="147"/>
      <c r="D115" s="147"/>
      <c r="E115" s="147"/>
      <c r="F115" s="147"/>
      <c r="G115" s="147"/>
      <c r="H115" s="147"/>
      <c r="I115" s="147"/>
      <c r="J115" s="147"/>
      <c r="K115" s="147"/>
      <c r="L115" s="147"/>
      <c r="M115" s="147"/>
      <c r="N115" s="147"/>
      <c r="O115" s="147"/>
      <c r="P115" s="147"/>
      <c r="Q115" s="147"/>
      <c r="R115" s="147"/>
      <c r="S115" s="147"/>
      <c r="T115" s="147"/>
      <c r="U115" s="147"/>
    </row>
    <row r="116" spans="1:21" s="102" customFormat="1" ht="12" x14ac:dyDescent="0.2">
      <c r="A116" s="149"/>
      <c r="B116" s="147"/>
      <c r="C116" s="147"/>
      <c r="D116" s="147"/>
      <c r="E116" s="147"/>
      <c r="F116" s="147"/>
      <c r="G116" s="147"/>
      <c r="H116" s="147"/>
      <c r="I116" s="147"/>
      <c r="J116" s="147"/>
      <c r="K116" s="147"/>
      <c r="L116" s="147"/>
      <c r="M116" s="147"/>
      <c r="N116" s="147"/>
      <c r="O116" s="147"/>
      <c r="P116" s="147"/>
      <c r="Q116" s="147"/>
      <c r="R116" s="147"/>
      <c r="S116" s="147"/>
      <c r="T116" s="147"/>
      <c r="U116" s="147"/>
    </row>
    <row r="117" spans="1:21" s="102" customFormat="1" ht="12" x14ac:dyDescent="0.2">
      <c r="A117" s="149"/>
      <c r="B117" s="147"/>
      <c r="C117" s="147"/>
      <c r="D117" s="147"/>
      <c r="E117" s="147"/>
      <c r="F117" s="147"/>
      <c r="G117" s="147"/>
      <c r="H117" s="147"/>
      <c r="I117" s="147"/>
      <c r="J117" s="147"/>
      <c r="K117" s="147"/>
      <c r="L117" s="147"/>
      <c r="M117" s="147"/>
      <c r="N117" s="147"/>
      <c r="O117" s="147"/>
      <c r="P117" s="147"/>
      <c r="Q117" s="147"/>
      <c r="R117" s="147"/>
      <c r="S117" s="147"/>
      <c r="T117" s="147"/>
      <c r="U117" s="147"/>
    </row>
    <row r="118" spans="1:21" s="102" customFormat="1" ht="12" x14ac:dyDescent="0.2">
      <c r="A118" s="149"/>
      <c r="B118" s="147"/>
      <c r="C118" s="147"/>
      <c r="D118" s="147"/>
      <c r="E118" s="147"/>
      <c r="F118" s="147"/>
      <c r="G118" s="147"/>
      <c r="H118" s="147"/>
      <c r="I118" s="147"/>
      <c r="J118" s="147"/>
      <c r="K118" s="147"/>
      <c r="L118" s="147"/>
      <c r="M118" s="147"/>
      <c r="N118" s="147"/>
      <c r="O118" s="147"/>
      <c r="P118" s="147"/>
      <c r="Q118" s="147"/>
      <c r="R118" s="147"/>
      <c r="S118" s="147"/>
      <c r="T118" s="147"/>
      <c r="U118" s="147"/>
    </row>
    <row r="119" spans="1:21" s="102" customFormat="1" ht="12" x14ac:dyDescent="0.2">
      <c r="A119" s="149"/>
      <c r="B119" s="147"/>
      <c r="C119" s="147"/>
      <c r="D119" s="147"/>
      <c r="E119" s="147"/>
      <c r="F119" s="147"/>
      <c r="G119" s="147"/>
      <c r="H119" s="147"/>
      <c r="I119" s="147"/>
      <c r="J119" s="147"/>
      <c r="K119" s="147"/>
      <c r="L119" s="147"/>
      <c r="M119" s="147"/>
      <c r="N119" s="147"/>
      <c r="O119" s="147"/>
      <c r="P119" s="147"/>
      <c r="Q119" s="147"/>
      <c r="R119" s="147"/>
      <c r="S119" s="147"/>
      <c r="T119" s="147"/>
      <c r="U119" s="147"/>
    </row>
    <row r="120" spans="1:21" s="102" customFormat="1" ht="12" x14ac:dyDescent="0.2">
      <c r="A120" s="149"/>
      <c r="B120" s="147"/>
      <c r="C120" s="147"/>
      <c r="D120" s="147"/>
      <c r="E120" s="147"/>
      <c r="F120" s="147"/>
      <c r="G120" s="147"/>
      <c r="H120" s="147"/>
      <c r="I120" s="147"/>
      <c r="J120" s="147"/>
      <c r="K120" s="147"/>
      <c r="L120" s="147"/>
      <c r="M120" s="147"/>
      <c r="N120" s="147"/>
      <c r="O120" s="147"/>
      <c r="P120" s="147"/>
      <c r="Q120" s="147"/>
      <c r="R120" s="147"/>
      <c r="S120" s="147"/>
      <c r="T120" s="147"/>
      <c r="U120" s="147"/>
    </row>
    <row r="121" spans="1:21" s="102" customFormat="1" ht="12" x14ac:dyDescent="0.2">
      <c r="A121" s="149"/>
      <c r="B121" s="147"/>
      <c r="C121" s="147"/>
      <c r="D121" s="147"/>
      <c r="E121" s="147"/>
      <c r="F121" s="147"/>
      <c r="G121" s="147"/>
      <c r="H121" s="147"/>
      <c r="I121" s="147"/>
      <c r="J121" s="147"/>
      <c r="K121" s="147"/>
      <c r="L121" s="147"/>
      <c r="M121" s="147"/>
      <c r="N121" s="147"/>
      <c r="O121" s="147"/>
      <c r="P121" s="147"/>
      <c r="Q121" s="147"/>
      <c r="R121" s="147"/>
      <c r="S121" s="147"/>
      <c r="T121" s="147"/>
      <c r="U121" s="147"/>
    </row>
    <row r="122" spans="1:21" s="102" customFormat="1" ht="12" x14ac:dyDescent="0.2">
      <c r="A122" s="149"/>
      <c r="B122" s="147"/>
      <c r="C122" s="147"/>
      <c r="D122" s="147"/>
      <c r="E122" s="147"/>
      <c r="F122" s="147"/>
      <c r="G122" s="147"/>
      <c r="H122" s="147"/>
      <c r="I122" s="147"/>
      <c r="J122" s="147"/>
      <c r="K122" s="147"/>
      <c r="L122" s="147"/>
      <c r="M122" s="147"/>
      <c r="N122" s="147"/>
      <c r="O122" s="147"/>
      <c r="P122" s="147"/>
      <c r="Q122" s="147"/>
      <c r="R122" s="147"/>
      <c r="S122" s="147"/>
      <c r="T122" s="147"/>
      <c r="U122" s="147"/>
    </row>
    <row r="123" spans="1:21" s="102" customFormat="1" ht="12" x14ac:dyDescent="0.2">
      <c r="A123" s="149"/>
      <c r="B123" s="147"/>
      <c r="C123" s="147"/>
      <c r="D123" s="147"/>
      <c r="E123" s="147"/>
      <c r="F123" s="147"/>
      <c r="G123" s="147"/>
      <c r="H123" s="147"/>
      <c r="I123" s="147"/>
      <c r="J123" s="147"/>
      <c r="K123" s="147"/>
      <c r="L123" s="147"/>
      <c r="M123" s="147"/>
      <c r="N123" s="147"/>
      <c r="O123" s="147"/>
      <c r="P123" s="147"/>
      <c r="Q123" s="147"/>
      <c r="R123" s="147"/>
      <c r="S123" s="147"/>
      <c r="T123" s="147"/>
      <c r="U123" s="147"/>
    </row>
    <row r="124" spans="1:21" s="102" customFormat="1" ht="12" x14ac:dyDescent="0.2">
      <c r="A124" s="149"/>
      <c r="B124" s="147"/>
      <c r="C124" s="147"/>
      <c r="D124" s="147"/>
      <c r="E124" s="147"/>
      <c r="F124" s="147"/>
      <c r="G124" s="147"/>
      <c r="H124" s="147"/>
      <c r="I124" s="147"/>
      <c r="J124" s="147"/>
      <c r="K124" s="147"/>
      <c r="L124" s="147"/>
      <c r="M124" s="147"/>
      <c r="N124" s="147"/>
      <c r="O124" s="147"/>
      <c r="P124" s="147"/>
      <c r="Q124" s="147"/>
      <c r="R124" s="147"/>
      <c r="S124" s="147"/>
      <c r="T124" s="147"/>
      <c r="U124" s="147"/>
    </row>
    <row r="125" spans="1:21" s="102" customFormat="1" ht="12" x14ac:dyDescent="0.2">
      <c r="A125" s="149"/>
      <c r="B125" s="147"/>
      <c r="C125" s="147"/>
      <c r="D125" s="147"/>
      <c r="E125" s="147"/>
      <c r="F125" s="147"/>
      <c r="G125" s="147"/>
      <c r="H125" s="147"/>
      <c r="I125" s="147"/>
      <c r="J125" s="147"/>
      <c r="K125" s="147"/>
      <c r="L125" s="147"/>
      <c r="M125" s="147"/>
      <c r="N125" s="147"/>
      <c r="O125" s="147"/>
      <c r="P125" s="147"/>
      <c r="Q125" s="147"/>
      <c r="R125" s="147"/>
      <c r="S125" s="147"/>
      <c r="T125" s="147"/>
      <c r="U125" s="147"/>
    </row>
    <row r="126" spans="1:21" s="102" customFormat="1" ht="12" x14ac:dyDescent="0.2">
      <c r="A126" s="149"/>
      <c r="B126" s="147"/>
      <c r="C126" s="147"/>
      <c r="D126" s="147"/>
      <c r="E126" s="147"/>
      <c r="F126" s="147"/>
      <c r="G126" s="147"/>
      <c r="H126" s="147"/>
      <c r="I126" s="147"/>
      <c r="J126" s="147"/>
      <c r="K126" s="147"/>
      <c r="L126" s="147"/>
      <c r="M126" s="147"/>
      <c r="N126" s="147"/>
      <c r="O126" s="147"/>
      <c r="P126" s="147"/>
      <c r="Q126" s="147"/>
      <c r="R126" s="147"/>
      <c r="S126" s="147"/>
      <c r="T126" s="147"/>
      <c r="U126" s="147"/>
    </row>
    <row r="127" spans="1:21" s="58" customFormat="1" x14ac:dyDescent="0.2">
      <c r="B127" s="151"/>
      <c r="C127" s="151"/>
      <c r="D127" s="151"/>
      <c r="E127" s="151"/>
      <c r="F127" s="151"/>
      <c r="G127" s="151"/>
      <c r="H127" s="151"/>
      <c r="I127" s="151"/>
      <c r="J127" s="151"/>
      <c r="K127" s="151"/>
      <c r="L127" s="151"/>
      <c r="M127" s="151"/>
      <c r="N127" s="151"/>
      <c r="O127" s="151"/>
      <c r="P127" s="151"/>
      <c r="Q127" s="151"/>
      <c r="R127" s="151"/>
      <c r="S127" s="151"/>
      <c r="T127" s="151"/>
      <c r="U127" s="151"/>
    </row>
    <row r="128" spans="1:21" s="58" customFormat="1" x14ac:dyDescent="0.2">
      <c r="S128" s="152"/>
    </row>
    <row r="129" spans="19:19" s="58" customFormat="1" x14ac:dyDescent="0.2">
      <c r="S129" s="152"/>
    </row>
    <row r="130" spans="19:19" s="58" customFormat="1" x14ac:dyDescent="0.2">
      <c r="S130" s="152"/>
    </row>
    <row r="131" spans="19:19" s="58" customFormat="1" x14ac:dyDescent="0.2">
      <c r="S131" s="152"/>
    </row>
    <row r="132" spans="19:19" s="58" customFormat="1" x14ac:dyDescent="0.2">
      <c r="S132" s="152"/>
    </row>
    <row r="133" spans="19:19" s="58" customFormat="1" x14ac:dyDescent="0.2">
      <c r="S133" s="152"/>
    </row>
    <row r="134" spans="19:19" s="58" customFormat="1" x14ac:dyDescent="0.2"/>
    <row r="135" spans="19:19" s="58" customFormat="1" x14ac:dyDescent="0.2"/>
    <row r="136" spans="19:19" s="58" customFormat="1" x14ac:dyDescent="0.2"/>
    <row r="137" spans="19:19" s="58" customFormat="1" x14ac:dyDescent="0.2"/>
    <row r="138" spans="19:19" s="58" customFormat="1" x14ac:dyDescent="0.2"/>
    <row r="139" spans="19:19" s="58" customFormat="1" x14ac:dyDescent="0.2"/>
    <row r="140" spans="19:19" s="58" customFormat="1" x14ac:dyDescent="0.2"/>
    <row r="141" spans="19:19" s="58" customFormat="1" x14ac:dyDescent="0.2"/>
    <row r="142" spans="19:19" s="58" customFormat="1" x14ac:dyDescent="0.2"/>
    <row r="143" spans="19:19" s="58" customFormat="1" x14ac:dyDescent="0.2"/>
    <row r="144" spans="19:19" s="58" customFormat="1" x14ac:dyDescent="0.2"/>
    <row r="145" s="58" customFormat="1" x14ac:dyDescent="0.2"/>
    <row r="146" s="58" customFormat="1" x14ac:dyDescent="0.2"/>
    <row r="147" s="58" customFormat="1" x14ac:dyDescent="0.2"/>
    <row r="148" s="58" customFormat="1" x14ac:dyDescent="0.2"/>
    <row r="149" s="58" customFormat="1" x14ac:dyDescent="0.2"/>
    <row r="150" s="58" customFormat="1" x14ac:dyDescent="0.2"/>
    <row r="151" s="58" customFormat="1" x14ac:dyDescent="0.2"/>
    <row r="152" s="58" customFormat="1" x14ac:dyDescent="0.2"/>
    <row r="153" s="58" customFormat="1" x14ac:dyDescent="0.2"/>
    <row r="154" s="58" customFormat="1" x14ac:dyDescent="0.2"/>
    <row r="155" s="58" customFormat="1" x14ac:dyDescent="0.2"/>
    <row r="156" s="58" customFormat="1" x14ac:dyDescent="0.2"/>
    <row r="157" s="58" customFormat="1" x14ac:dyDescent="0.2"/>
    <row r="158" s="58" customFormat="1" x14ac:dyDescent="0.2"/>
    <row r="159" s="58" customFormat="1" x14ac:dyDescent="0.2"/>
    <row r="160" s="58" customFormat="1" x14ac:dyDescent="0.2"/>
    <row r="161" s="58" customFormat="1" x14ac:dyDescent="0.2"/>
    <row r="162" s="58" customFormat="1" x14ac:dyDescent="0.2"/>
    <row r="163" s="58" customFormat="1" x14ac:dyDescent="0.2"/>
    <row r="164" s="58" customFormat="1" x14ac:dyDescent="0.2"/>
    <row r="165" s="58" customFormat="1" x14ac:dyDescent="0.2"/>
    <row r="166" s="58" customFormat="1" x14ac:dyDescent="0.2"/>
    <row r="167" s="58" customFormat="1" x14ac:dyDescent="0.2"/>
    <row r="168" s="58" customFormat="1" x14ac:dyDescent="0.2"/>
    <row r="169" s="58" customFormat="1" x14ac:dyDescent="0.2"/>
    <row r="170" s="58" customFormat="1" x14ac:dyDescent="0.2"/>
    <row r="171" s="58" customFormat="1" x14ac:dyDescent="0.2"/>
    <row r="172" s="58" customFormat="1" x14ac:dyDescent="0.2"/>
    <row r="173" s="58" customFormat="1" x14ac:dyDescent="0.2"/>
    <row r="174" s="58" customFormat="1" x14ac:dyDescent="0.2"/>
    <row r="175" s="58" customFormat="1" x14ac:dyDescent="0.2"/>
    <row r="176" s="58" customFormat="1" x14ac:dyDescent="0.2"/>
    <row r="177" s="58" customFormat="1" x14ac:dyDescent="0.2"/>
    <row r="178" s="58" customFormat="1" x14ac:dyDescent="0.2"/>
    <row r="179" s="58" customFormat="1" x14ac:dyDescent="0.2"/>
    <row r="180" s="58" customFormat="1" x14ac:dyDescent="0.2"/>
    <row r="181" s="58" customFormat="1" x14ac:dyDescent="0.2"/>
    <row r="182" s="58" customFormat="1" x14ac:dyDescent="0.2"/>
    <row r="183" s="58" customFormat="1" x14ac:dyDescent="0.2"/>
    <row r="184" s="58" customFormat="1" x14ac:dyDescent="0.2"/>
    <row r="185" s="58" customFormat="1" x14ac:dyDescent="0.2"/>
    <row r="186" s="58" customFormat="1" x14ac:dyDescent="0.2"/>
    <row r="187" s="58" customFormat="1" x14ac:dyDescent="0.2"/>
    <row r="188" s="58" customFormat="1" x14ac:dyDescent="0.2"/>
    <row r="189" s="58" customFormat="1" x14ac:dyDescent="0.2"/>
    <row r="190" s="58" customFormat="1" x14ac:dyDescent="0.2"/>
    <row r="191" s="58" customFormat="1" x14ac:dyDescent="0.2"/>
    <row r="192" s="58" customFormat="1" x14ac:dyDescent="0.2"/>
    <row r="193" s="58" customFormat="1" x14ac:dyDescent="0.2"/>
    <row r="194" s="58" customFormat="1" x14ac:dyDescent="0.2"/>
    <row r="195" s="58" customFormat="1" x14ac:dyDescent="0.2"/>
    <row r="196" s="58" customFormat="1" x14ac:dyDescent="0.2"/>
    <row r="197" s="58" customFormat="1" x14ac:dyDescent="0.2"/>
    <row r="198" s="58" customFormat="1" x14ac:dyDescent="0.2"/>
    <row r="199" s="58" customFormat="1" x14ac:dyDescent="0.2"/>
    <row r="200" s="58" customFormat="1" x14ac:dyDescent="0.2"/>
    <row r="201" s="58" customFormat="1" x14ac:dyDescent="0.2"/>
    <row r="202" s="58" customFormat="1" x14ac:dyDescent="0.2"/>
    <row r="203" s="58" customFormat="1" x14ac:dyDescent="0.2"/>
    <row r="204" s="58" customFormat="1" x14ac:dyDescent="0.2"/>
    <row r="205" s="58" customFormat="1" x14ac:dyDescent="0.2"/>
    <row r="206" s="58" customFormat="1" x14ac:dyDescent="0.2"/>
    <row r="207" s="58" customFormat="1" x14ac:dyDescent="0.2"/>
    <row r="208" s="58" customFormat="1" x14ac:dyDescent="0.2"/>
    <row r="209" s="58" customFormat="1" x14ac:dyDescent="0.2"/>
    <row r="210" s="58" customFormat="1" x14ac:dyDescent="0.2"/>
    <row r="211" s="58" customFormat="1" x14ac:dyDescent="0.2"/>
    <row r="212" s="58" customFormat="1" x14ac:dyDescent="0.2"/>
    <row r="213" s="58" customFormat="1" x14ac:dyDescent="0.2"/>
    <row r="214" s="58" customFormat="1" x14ac:dyDescent="0.2"/>
    <row r="215" s="58" customFormat="1" x14ac:dyDescent="0.2"/>
    <row r="216" s="58" customFormat="1" x14ac:dyDescent="0.2"/>
    <row r="217" s="58" customFormat="1" x14ac:dyDescent="0.2"/>
    <row r="218" s="58" customFormat="1" x14ac:dyDescent="0.2"/>
    <row r="219" s="58" customFormat="1" x14ac:dyDescent="0.2"/>
    <row r="220" s="58" customFormat="1" x14ac:dyDescent="0.2"/>
    <row r="221" s="58" customFormat="1" x14ac:dyDescent="0.2"/>
    <row r="222" s="58" customFormat="1" x14ac:dyDescent="0.2"/>
    <row r="223" s="58" customFormat="1" x14ac:dyDescent="0.2"/>
    <row r="224" s="58" customFormat="1" x14ac:dyDescent="0.2"/>
    <row r="225" s="58" customFormat="1" x14ac:dyDescent="0.2"/>
    <row r="226" s="58" customFormat="1" x14ac:dyDescent="0.2"/>
    <row r="227" s="58" customFormat="1" x14ac:dyDescent="0.2"/>
    <row r="228" s="58" customFormat="1" x14ac:dyDescent="0.2"/>
    <row r="229" s="58" customFormat="1" x14ac:dyDescent="0.2"/>
    <row r="230" s="58" customFormat="1" x14ac:dyDescent="0.2"/>
    <row r="231" s="58" customFormat="1" x14ac:dyDescent="0.2"/>
    <row r="232" s="58" customFormat="1" x14ac:dyDescent="0.2"/>
    <row r="233" s="58" customFormat="1" x14ac:dyDescent="0.2"/>
    <row r="234" s="58" customFormat="1" x14ac:dyDescent="0.2"/>
    <row r="235" s="58" customFormat="1" x14ac:dyDescent="0.2"/>
    <row r="236" s="58" customFormat="1" x14ac:dyDescent="0.2"/>
    <row r="237" s="58" customFormat="1" x14ac:dyDescent="0.2"/>
    <row r="238" s="58" customFormat="1" x14ac:dyDescent="0.2"/>
    <row r="239" s="58" customFormat="1" x14ac:dyDescent="0.2"/>
    <row r="240" s="58" customFormat="1" x14ac:dyDescent="0.2"/>
    <row r="241" s="58" customFormat="1" x14ac:dyDescent="0.2"/>
    <row r="242" s="58" customFormat="1" x14ac:dyDescent="0.2"/>
    <row r="243" s="58" customFormat="1" x14ac:dyDescent="0.2"/>
    <row r="244" s="58" customFormat="1" x14ac:dyDescent="0.2"/>
    <row r="245" s="58" customFormat="1" x14ac:dyDescent="0.2"/>
    <row r="246" s="153" customFormat="1" x14ac:dyDescent="0.2"/>
    <row r="247" s="153" customFormat="1" x14ac:dyDescent="0.2"/>
    <row r="248" s="153" customFormat="1" x14ac:dyDescent="0.2"/>
    <row r="249" s="153" customFormat="1" x14ac:dyDescent="0.2"/>
    <row r="250" s="153" customFormat="1" x14ac:dyDescent="0.2"/>
    <row r="251" s="153" customFormat="1" x14ac:dyDescent="0.2"/>
    <row r="252" s="153" customFormat="1" x14ac:dyDescent="0.2"/>
    <row r="253" s="153" customFormat="1" x14ac:dyDescent="0.2"/>
    <row r="254" s="153" customFormat="1" x14ac:dyDescent="0.2"/>
    <row r="255" s="153" customFormat="1" x14ac:dyDescent="0.2"/>
    <row r="256" s="153" customFormat="1" x14ac:dyDescent="0.2"/>
    <row r="257" s="153" customFormat="1" x14ac:dyDescent="0.2"/>
    <row r="258" s="153" customFormat="1" x14ac:dyDescent="0.2"/>
    <row r="259" s="153" customFormat="1" x14ac:dyDescent="0.2"/>
    <row r="260" s="153" customFormat="1" x14ac:dyDescent="0.2"/>
    <row r="261" s="153" customFormat="1" x14ac:dyDescent="0.2"/>
    <row r="262" s="153" customFormat="1" x14ac:dyDescent="0.2"/>
    <row r="263" s="153" customFormat="1" x14ac:dyDescent="0.2"/>
    <row r="264" s="153" customFormat="1" x14ac:dyDescent="0.2"/>
    <row r="265" s="153" customFormat="1" x14ac:dyDescent="0.2"/>
    <row r="266" s="153" customFormat="1" x14ac:dyDescent="0.2"/>
    <row r="267" s="153" customFormat="1" x14ac:dyDescent="0.2"/>
    <row r="268" s="153" customFormat="1" x14ac:dyDescent="0.2"/>
    <row r="269" s="153" customFormat="1" x14ac:dyDescent="0.2"/>
    <row r="270" s="153" customFormat="1" x14ac:dyDescent="0.2"/>
    <row r="271" s="153" customFormat="1" x14ac:dyDescent="0.2"/>
    <row r="272" s="153" customFormat="1" x14ac:dyDescent="0.2"/>
    <row r="273" s="153" customFormat="1" x14ac:dyDescent="0.2"/>
    <row r="274" s="153" customFormat="1" x14ac:dyDescent="0.2"/>
    <row r="275" s="153" customFormat="1" x14ac:dyDescent="0.2"/>
    <row r="276" s="153" customFormat="1" x14ac:dyDescent="0.2"/>
    <row r="277" s="153" customFormat="1" x14ac:dyDescent="0.2"/>
    <row r="278" s="153" customFormat="1" x14ac:dyDescent="0.2"/>
    <row r="279" s="153" customFormat="1" x14ac:dyDescent="0.2"/>
    <row r="280" s="153" customFormat="1" x14ac:dyDescent="0.2"/>
    <row r="281" s="153" customFormat="1" x14ac:dyDescent="0.2"/>
    <row r="282" s="153" customFormat="1" x14ac:dyDescent="0.2"/>
    <row r="283" s="153" customFormat="1" x14ac:dyDescent="0.2"/>
    <row r="284" s="153" customFormat="1" x14ac:dyDescent="0.2"/>
    <row r="285" s="153" customFormat="1" x14ac:dyDescent="0.2"/>
    <row r="286" s="153" customFormat="1" x14ac:dyDescent="0.2"/>
    <row r="287" s="153" customFormat="1" x14ac:dyDescent="0.2"/>
    <row r="288" s="153" customFormat="1" x14ac:dyDescent="0.2"/>
    <row r="289" s="153" customFormat="1" x14ac:dyDescent="0.2"/>
    <row r="290" s="153" customFormat="1" x14ac:dyDescent="0.2"/>
    <row r="291" s="153" customFormat="1" x14ac:dyDescent="0.2"/>
    <row r="292" s="153" customFormat="1" x14ac:dyDescent="0.2"/>
    <row r="293" s="153" customFormat="1" x14ac:dyDescent="0.2"/>
    <row r="294" s="153" customFormat="1" x14ac:dyDescent="0.2"/>
    <row r="295" s="153" customFormat="1" x14ac:dyDescent="0.2"/>
    <row r="296" s="153" customFormat="1" x14ac:dyDescent="0.2"/>
    <row r="297" s="153" customFormat="1" x14ac:dyDescent="0.2"/>
    <row r="298" s="153" customFormat="1" x14ac:dyDescent="0.2"/>
    <row r="299" s="154" customFormat="1" x14ac:dyDescent="0.2"/>
    <row r="300" s="154" customFormat="1" x14ac:dyDescent="0.2"/>
    <row r="301" s="154" customFormat="1" x14ac:dyDescent="0.2"/>
    <row r="302" s="154" customFormat="1" x14ac:dyDescent="0.2"/>
    <row r="303" s="154" customFormat="1" x14ac:dyDescent="0.2"/>
    <row r="304" s="154" customFormat="1" x14ac:dyDescent="0.2"/>
    <row r="305" s="154" customFormat="1" x14ac:dyDescent="0.2"/>
    <row r="306" s="154" customFormat="1" x14ac:dyDescent="0.2"/>
    <row r="307" s="154" customFormat="1" x14ac:dyDescent="0.2"/>
    <row r="308" s="154" customFormat="1" x14ac:dyDescent="0.2"/>
    <row r="309" s="154" customFormat="1" x14ac:dyDescent="0.2"/>
    <row r="310" s="154" customFormat="1" x14ac:dyDescent="0.2"/>
    <row r="311" s="154" customFormat="1" x14ac:dyDescent="0.2"/>
    <row r="312" s="154" customFormat="1" x14ac:dyDescent="0.2"/>
    <row r="313" s="154" customFormat="1" x14ac:dyDescent="0.2"/>
    <row r="314" s="154" customFormat="1" x14ac:dyDescent="0.2"/>
    <row r="315" s="154" customFormat="1" x14ac:dyDescent="0.2"/>
    <row r="316" s="154" customFormat="1" x14ac:dyDescent="0.2"/>
    <row r="317" s="154" customFormat="1" x14ac:dyDescent="0.2"/>
    <row r="318" s="154" customFormat="1" x14ac:dyDescent="0.2"/>
    <row r="319" s="154" customFormat="1" x14ac:dyDescent="0.2"/>
    <row r="320" s="154" customFormat="1" x14ac:dyDescent="0.2"/>
    <row r="321" s="154" customFormat="1" x14ac:dyDescent="0.2"/>
    <row r="322" s="154" customFormat="1" x14ac:dyDescent="0.2"/>
    <row r="323" s="154" customFormat="1" x14ac:dyDescent="0.2"/>
    <row r="324" s="154" customFormat="1" x14ac:dyDescent="0.2"/>
    <row r="325" s="154" customFormat="1" x14ac:dyDescent="0.2"/>
    <row r="326" s="154" customFormat="1" x14ac:dyDescent="0.2"/>
    <row r="327" s="154" customFormat="1" x14ac:dyDescent="0.2"/>
    <row r="328" s="154" customFormat="1" x14ac:dyDescent="0.2"/>
    <row r="329" s="154" customFormat="1" x14ac:dyDescent="0.2"/>
    <row r="330" s="154" customFormat="1" x14ac:dyDescent="0.2"/>
    <row r="331" s="154" customFormat="1" x14ac:dyDescent="0.2"/>
    <row r="332" s="154" customFormat="1" x14ac:dyDescent="0.2"/>
    <row r="333" s="154" customFormat="1" x14ac:dyDescent="0.2"/>
    <row r="334" s="154" customFormat="1" x14ac:dyDescent="0.2"/>
    <row r="335" s="154" customFormat="1" x14ac:dyDescent="0.2"/>
    <row r="336" s="154" customFormat="1" x14ac:dyDescent="0.2"/>
    <row r="337" s="154" customFormat="1" x14ac:dyDescent="0.2"/>
    <row r="338" s="154" customFormat="1" x14ac:dyDescent="0.2"/>
    <row r="339" s="154" customFormat="1" x14ac:dyDescent="0.2"/>
    <row r="340" s="154" customFormat="1" x14ac:dyDescent="0.2"/>
    <row r="341" s="154" customFormat="1" x14ac:dyDescent="0.2"/>
    <row r="342" s="23" customFormat="1" x14ac:dyDescent="0.2"/>
    <row r="343" s="23" customFormat="1" x14ac:dyDescent="0.2"/>
    <row r="344" s="23" customFormat="1" x14ac:dyDescent="0.2"/>
    <row r="345" s="23" customFormat="1" x14ac:dyDescent="0.2"/>
    <row r="346" s="23" customFormat="1" x14ac:dyDescent="0.2"/>
    <row r="347" s="23" customFormat="1" x14ac:dyDescent="0.2"/>
    <row r="348" s="23" customFormat="1" x14ac:dyDescent="0.2"/>
    <row r="349" s="23" customFormat="1" x14ac:dyDescent="0.2"/>
    <row r="350" s="23" customFormat="1" x14ac:dyDescent="0.2"/>
    <row r="351" s="23" customFormat="1" x14ac:dyDescent="0.2"/>
    <row r="352" s="23" customFormat="1" x14ac:dyDescent="0.2"/>
    <row r="353" s="23" customFormat="1" x14ac:dyDescent="0.2"/>
    <row r="354" s="23" customFormat="1" x14ac:dyDescent="0.2"/>
    <row r="355" s="23" customFormat="1" x14ac:dyDescent="0.2"/>
    <row r="356" s="23" customFormat="1" x14ac:dyDescent="0.2"/>
    <row r="357" s="23" customFormat="1" x14ac:dyDescent="0.2"/>
    <row r="358" s="23" customFormat="1" x14ac:dyDescent="0.2"/>
    <row r="359" s="23" customFormat="1" x14ac:dyDescent="0.2"/>
    <row r="360" s="23" customFormat="1" x14ac:dyDescent="0.2"/>
    <row r="361" s="23" customFormat="1" x14ac:dyDescent="0.2"/>
    <row r="362" s="23" customFormat="1" x14ac:dyDescent="0.2"/>
    <row r="363" s="23" customFormat="1" x14ac:dyDescent="0.2"/>
    <row r="364" s="23" customFormat="1" x14ac:dyDescent="0.2"/>
    <row r="365" s="23" customFormat="1" x14ac:dyDescent="0.2"/>
    <row r="366" s="23" customFormat="1" x14ac:dyDescent="0.2"/>
    <row r="367" s="23" customFormat="1" x14ac:dyDescent="0.2"/>
    <row r="368" s="23" customFormat="1" x14ac:dyDescent="0.2"/>
    <row r="369" s="23" customFormat="1" x14ac:dyDescent="0.2"/>
    <row r="370" s="23" customFormat="1" x14ac:dyDescent="0.2"/>
    <row r="371" s="23" customFormat="1" x14ac:dyDescent="0.2"/>
    <row r="372" s="23" customFormat="1" x14ac:dyDescent="0.2"/>
    <row r="373" s="23" customFormat="1" x14ac:dyDescent="0.2"/>
    <row r="374" s="23" customFormat="1" x14ac:dyDescent="0.2"/>
    <row r="375" s="23" customFormat="1" x14ac:dyDescent="0.2"/>
    <row r="376" s="23" customFormat="1" x14ac:dyDescent="0.2"/>
    <row r="377" s="23" customFormat="1" x14ac:dyDescent="0.2"/>
    <row r="378" s="23" customFormat="1" x14ac:dyDescent="0.2"/>
    <row r="379" s="23" customFormat="1" x14ac:dyDescent="0.2"/>
    <row r="380" s="23" customFormat="1" x14ac:dyDescent="0.2"/>
    <row r="381" s="23" customFormat="1" x14ac:dyDescent="0.2"/>
    <row r="382" s="23" customFormat="1" x14ac:dyDescent="0.2"/>
    <row r="383" s="23" customFormat="1" x14ac:dyDescent="0.2"/>
    <row r="384" s="23" customFormat="1" x14ac:dyDescent="0.2"/>
    <row r="385" s="23" customFormat="1" x14ac:dyDescent="0.2"/>
    <row r="386" s="23" customFormat="1" x14ac:dyDescent="0.2"/>
    <row r="387" s="23" customFormat="1" x14ac:dyDescent="0.2"/>
    <row r="388" s="23" customFormat="1" x14ac:dyDescent="0.2"/>
    <row r="389" s="23" customFormat="1" x14ac:dyDescent="0.2"/>
    <row r="390" s="23" customFormat="1" x14ac:dyDescent="0.2"/>
    <row r="391" s="23" customFormat="1" x14ac:dyDescent="0.2"/>
    <row r="392" s="23" customFormat="1" x14ac:dyDescent="0.2"/>
    <row r="393" s="23" customFormat="1" x14ac:dyDescent="0.2"/>
    <row r="394" s="23" customFormat="1" x14ac:dyDescent="0.2"/>
    <row r="395" s="23" customFormat="1" x14ac:dyDescent="0.2"/>
    <row r="396" s="23" customFormat="1" x14ac:dyDescent="0.2"/>
    <row r="397" s="23" customFormat="1" x14ac:dyDescent="0.2"/>
    <row r="398" s="23" customFormat="1" x14ac:dyDescent="0.2"/>
    <row r="399" s="23" customFormat="1" x14ac:dyDescent="0.2"/>
    <row r="400" s="23" customFormat="1" x14ac:dyDescent="0.2"/>
    <row r="401" s="23" customFormat="1" x14ac:dyDescent="0.2"/>
    <row r="402" s="23" customFormat="1" x14ac:dyDescent="0.2"/>
    <row r="403" s="23" customFormat="1" x14ac:dyDescent="0.2"/>
  </sheetData>
  <sheetProtection password="DA8F" sheet="1" selectLockedCells="1"/>
  <mergeCells count="178">
    <mergeCell ref="AM1:AS1"/>
    <mergeCell ref="AG1:AL1"/>
    <mergeCell ref="S6:W6"/>
    <mergeCell ref="B51:E51"/>
    <mergeCell ref="F51:U51"/>
    <mergeCell ref="J12:K12"/>
    <mergeCell ref="A12:F12"/>
    <mergeCell ref="G12:I12"/>
    <mergeCell ref="V51:Y51"/>
    <mergeCell ref="AB5:AF5"/>
    <mergeCell ref="AG45:BC48"/>
    <mergeCell ref="Z45:AB45"/>
    <mergeCell ref="Z51:AF51"/>
    <mergeCell ref="A11:F11"/>
    <mergeCell ref="S5:W5"/>
    <mergeCell ref="A6:I6"/>
    <mergeCell ref="AB10:AF10"/>
    <mergeCell ref="W9:AF9"/>
    <mergeCell ref="I8:P8"/>
    <mergeCell ref="W10:AA10"/>
    <mergeCell ref="X6:AA6"/>
    <mergeCell ref="AB6:AF6"/>
    <mergeCell ref="Q8:AF8"/>
    <mergeCell ref="A9:V9"/>
    <mergeCell ref="A10:K10"/>
    <mergeCell ref="L10:V10"/>
    <mergeCell ref="A7:D7"/>
    <mergeCell ref="E7:H7"/>
    <mergeCell ref="I7:P7"/>
    <mergeCell ref="A8:D8"/>
    <mergeCell ref="Q1:AF1"/>
    <mergeCell ref="A4:D4"/>
    <mergeCell ref="E4:I4"/>
    <mergeCell ref="E3:I3"/>
    <mergeCell ref="A3:D3"/>
    <mergeCell ref="A5:I5"/>
    <mergeCell ref="X5:AA5"/>
    <mergeCell ref="AA3:AF3"/>
    <mergeCell ref="AA4:AF4"/>
    <mergeCell ref="S4:Z4"/>
    <mergeCell ref="E8:H8"/>
    <mergeCell ref="Q7:AF7"/>
    <mergeCell ref="G11:I11"/>
    <mergeCell ref="R11:T11"/>
    <mergeCell ref="R12:T12"/>
    <mergeCell ref="U12:V12"/>
    <mergeCell ref="Z12:AA12"/>
    <mergeCell ref="W12:Y12"/>
    <mergeCell ref="Z11:AA11"/>
    <mergeCell ref="U11:V11"/>
    <mergeCell ref="J11:K11"/>
    <mergeCell ref="L11:Q11"/>
    <mergeCell ref="A16:AF16"/>
    <mergeCell ref="A24:J24"/>
    <mergeCell ref="A17:J17"/>
    <mergeCell ref="K17:U17"/>
    <mergeCell ref="A23:J23"/>
    <mergeCell ref="A20:AF20"/>
    <mergeCell ref="A18:J18"/>
    <mergeCell ref="K18:U18"/>
    <mergeCell ref="K23:T23"/>
    <mergeCell ref="AD23:AF23"/>
    <mergeCell ref="A22:AF22"/>
    <mergeCell ref="V18:AF18"/>
    <mergeCell ref="A14:K14"/>
    <mergeCell ref="L14:AF14"/>
    <mergeCell ref="A13:K13"/>
    <mergeCell ref="L12:Q12"/>
    <mergeCell ref="L13:AF13"/>
    <mergeCell ref="AB12:AD12"/>
    <mergeCell ref="AE12:AF12"/>
    <mergeCell ref="A44:AF44"/>
    <mergeCell ref="AC39:AF39"/>
    <mergeCell ref="AA38:AF38"/>
    <mergeCell ref="Z54:AF54"/>
    <mergeCell ref="B39:AB39"/>
    <mergeCell ref="AC40:AF40"/>
    <mergeCell ref="B40:AB40"/>
    <mergeCell ref="B41:AB41"/>
    <mergeCell ref="B49:E49"/>
    <mergeCell ref="B50:E50"/>
    <mergeCell ref="A47:J47"/>
    <mergeCell ref="F50:U50"/>
    <mergeCell ref="A45:A46"/>
    <mergeCell ref="Z57:AF58"/>
    <mergeCell ref="F58:U58"/>
    <mergeCell ref="Z55:AF56"/>
    <mergeCell ref="V49:Y49"/>
    <mergeCell ref="Z49:AF49"/>
    <mergeCell ref="Z53:AF53"/>
    <mergeCell ref="Z52:AF52"/>
    <mergeCell ref="F54:U54"/>
    <mergeCell ref="F52:U52"/>
    <mergeCell ref="V50:Y50"/>
    <mergeCell ref="Z50:AF50"/>
    <mergeCell ref="F49:U49"/>
    <mergeCell ref="A57:A58"/>
    <mergeCell ref="B57:E58"/>
    <mergeCell ref="V57:Y58"/>
    <mergeCell ref="A55:A56"/>
    <mergeCell ref="B55:E56"/>
    <mergeCell ref="B54:E54"/>
    <mergeCell ref="V54:Y54"/>
    <mergeCell ref="V55:Y56"/>
    <mergeCell ref="F56:U56"/>
    <mergeCell ref="F55:U55"/>
    <mergeCell ref="B53:L53"/>
    <mergeCell ref="M53:U53"/>
    <mergeCell ref="V53:Y53"/>
    <mergeCell ref="O5:R5"/>
    <mergeCell ref="O6:R6"/>
    <mergeCell ref="J5:N5"/>
    <mergeCell ref="J6:N6"/>
    <mergeCell ref="B52:E52"/>
    <mergeCell ref="A34:AF34"/>
    <mergeCell ref="V52:Y52"/>
    <mergeCell ref="AC45:AF45"/>
    <mergeCell ref="AC46:AF46"/>
    <mergeCell ref="U43:X43"/>
    <mergeCell ref="Q43:T43"/>
    <mergeCell ref="Y43:AF43"/>
    <mergeCell ref="M47:AB47"/>
    <mergeCell ref="K47:L47"/>
    <mergeCell ref="AC47:AF47"/>
    <mergeCell ref="AA23:AC23"/>
    <mergeCell ref="A32:AF32"/>
    <mergeCell ref="A29:J29"/>
    <mergeCell ref="A27:J27"/>
    <mergeCell ref="Y42:AF42"/>
    <mergeCell ref="M43:P43"/>
    <mergeCell ref="A1:K1"/>
    <mergeCell ref="AK27:AM27"/>
    <mergeCell ref="U27:W27"/>
    <mergeCell ref="AA27:AC27"/>
    <mergeCell ref="AD27:AF27"/>
    <mergeCell ref="K27:T27"/>
    <mergeCell ref="V17:AF17"/>
    <mergeCell ref="U23:W23"/>
    <mergeCell ref="X24:Z24"/>
    <mergeCell ref="X26:Z26"/>
    <mergeCell ref="AD26:AF26"/>
    <mergeCell ref="X25:Z25"/>
    <mergeCell ref="U26:W26"/>
    <mergeCell ref="A26:J26"/>
    <mergeCell ref="A25:J25"/>
    <mergeCell ref="X23:Z23"/>
    <mergeCell ref="U24:W24"/>
    <mergeCell ref="K24:T24"/>
    <mergeCell ref="X27:Z27"/>
    <mergeCell ref="AA24:AC24"/>
    <mergeCell ref="U25:W25"/>
    <mergeCell ref="AB11:AD11"/>
    <mergeCell ref="K25:T25"/>
    <mergeCell ref="AD25:AF25"/>
    <mergeCell ref="S3:Z3"/>
    <mergeCell ref="O4:R4"/>
    <mergeCell ref="O3:R3"/>
    <mergeCell ref="J3:M3"/>
    <mergeCell ref="J4:M4"/>
    <mergeCell ref="AG43:BC43"/>
    <mergeCell ref="A28:J28"/>
    <mergeCell ref="K26:T26"/>
    <mergeCell ref="AA25:AC25"/>
    <mergeCell ref="AA26:AC26"/>
    <mergeCell ref="AC41:AF41"/>
    <mergeCell ref="A42:D43"/>
    <mergeCell ref="E43:H43"/>
    <mergeCell ref="I43:L43"/>
    <mergeCell ref="K30:AF30"/>
    <mergeCell ref="A36:O36"/>
    <mergeCell ref="A37:O37"/>
    <mergeCell ref="P37:AF37"/>
    <mergeCell ref="A30:J30"/>
    <mergeCell ref="K28:AE28"/>
    <mergeCell ref="K29:AF29"/>
    <mergeCell ref="AD24:AF24"/>
    <mergeCell ref="AE11:AF11"/>
    <mergeCell ref="W11:Y11"/>
  </mergeCells>
  <phoneticPr fontId="8" type="noConversion"/>
  <conditionalFormatting sqref="Z55:AF56">
    <cfRule type="cellIs" dxfId="58" priority="16" stopIfTrue="1" operator="equal">
      <formula>""</formula>
    </cfRule>
  </conditionalFormatting>
  <conditionalFormatting sqref="Z53:AF53">
    <cfRule type="cellIs" dxfId="57" priority="18" stopIfTrue="1" operator="notEqual">
      <formula>""</formula>
    </cfRule>
  </conditionalFormatting>
  <conditionalFormatting sqref="Z50:AF50">
    <cfRule type="cellIs" dxfId="56" priority="21" stopIfTrue="1" operator="equal">
      <formula>$B$50=""</formula>
    </cfRule>
  </conditionalFormatting>
  <conditionalFormatting sqref="Z54:AF54">
    <cfRule type="cellIs" dxfId="55" priority="22" stopIfTrue="1" operator="equal">
      <formula>$B$54=""</formula>
    </cfRule>
  </conditionalFormatting>
  <conditionalFormatting sqref="A18:J18">
    <cfRule type="expression" dxfId="54" priority="24" stopIfTrue="1">
      <formula>$A$17="Kostenstelle (keine Eintragung)"</formula>
    </cfRule>
  </conditionalFormatting>
  <conditionalFormatting sqref="K18:U18">
    <cfRule type="expression" dxfId="53" priority="25" stopIfTrue="1">
      <formula>$K$17="Kostenart (keine Eintragung)"</formula>
    </cfRule>
  </conditionalFormatting>
  <conditionalFormatting sqref="V18:AF18">
    <cfRule type="expression" dxfId="52" priority="26" stopIfTrue="1">
      <formula>$V$17="Kostenträger (keine Eintragung)"</formula>
    </cfRule>
  </conditionalFormatting>
  <conditionalFormatting sqref="V50:Y50">
    <cfRule type="expression" dxfId="51" priority="27" stopIfTrue="1">
      <formula>$B$50=""</formula>
    </cfRule>
  </conditionalFormatting>
  <conditionalFormatting sqref="V53:Y53">
    <cfRule type="expression" dxfId="50" priority="28" stopIfTrue="1">
      <formula>$Z$53="Der links bezeichneten Stelle nicht vorlegen."</formula>
    </cfRule>
  </conditionalFormatting>
  <conditionalFormatting sqref="V54:Y54">
    <cfRule type="expression" dxfId="49" priority="29" stopIfTrue="1">
      <formula>$B$54=""</formula>
    </cfRule>
  </conditionalFormatting>
  <conditionalFormatting sqref="V55:Y56">
    <cfRule type="expression" dxfId="48" priority="30" stopIfTrue="1">
      <formula>$Z$55="Antrag bitte erst bei Abrechnung der Reisestelle vorlegen!"</formula>
    </cfRule>
  </conditionalFormatting>
  <conditionalFormatting sqref="Z52:AF52">
    <cfRule type="cellIs" dxfId="47" priority="14" stopIfTrue="1" operator="equal">
      <formula>$B$52=""</formula>
    </cfRule>
  </conditionalFormatting>
  <conditionalFormatting sqref="V52:Y52">
    <cfRule type="expression" dxfId="46" priority="15" stopIfTrue="1">
      <formula>$B$52=""</formula>
    </cfRule>
  </conditionalFormatting>
  <conditionalFormatting sqref="Q43:T43">
    <cfRule type="expression" dxfId="45" priority="12" stopIfTrue="1">
      <formula>$Q$1="Auslandsdienstreise"</formula>
    </cfRule>
  </conditionalFormatting>
  <conditionalFormatting sqref="AC45:AF45">
    <cfRule type="cellIs" dxfId="44" priority="11" stopIfTrue="1" operator="equal">
      <formula>AND($A$14="Aus- oder Fortbildung",$Q$1="Reise aus besonderem Anlass (§ 15 LRKG)")</formula>
    </cfRule>
  </conditionalFormatting>
  <conditionalFormatting sqref="K47:L47">
    <cfRule type="expression" dxfId="43" priority="10" stopIfTrue="1">
      <formula>$U$43&lt;50</formula>
    </cfRule>
  </conditionalFormatting>
  <conditionalFormatting sqref="U24:W27">
    <cfRule type="expression" dxfId="42" priority="9" stopIfTrue="1">
      <formula>(OR($X24&gt;0,A24="8 Dienstfahrzeug",A24=""))</formula>
    </cfRule>
  </conditionalFormatting>
  <conditionalFormatting sqref="AA24:AC27">
    <cfRule type="expression" dxfId="41" priority="5" stopIfTrue="1">
      <formula>(OR($X24&gt;0))</formula>
    </cfRule>
  </conditionalFormatting>
  <conditionalFormatting sqref="L14:AF14">
    <cfRule type="expression" dxfId="40" priority="1">
      <formula>$L$13=("IT-Projekt (keine Eintragung)")</formula>
    </cfRule>
  </conditionalFormatting>
  <dataValidations xWindow="1104" yWindow="464" count="19">
    <dataValidation allowBlank="1" showInputMessage="1" showErrorMessage="1" promptTitle="Abschlagszahlungen" prompt="Abschläge sind bis spätestens 4 Wochen nach dem Reiseende abzurechnen (Tz. 3.6 VV zu § 3 LRKG M-V)." sqref="V49:Y49"/>
    <dataValidation allowBlank="1" showErrorMessage="1" sqref="Q43:T43"/>
    <dataValidation type="list" allowBlank="1" showInputMessage="1" showErrorMessage="1" promptTitle="Abschlagszahlung" prompt="Abschläge sind bis spätestens 4 Wochen nach dem Reiseende abzurechnen (Tz. 3.6 VV zu § 3 LRKG M-V)." sqref="K47:L47">
      <formula1>"ja,nein"</formula1>
    </dataValidation>
    <dataValidation type="list" allowBlank="1" showInputMessage="1" showErrorMessage="1" errorTitle="Kostenstelle/IT-Projekt" error="Kostenstelle bzw. IT-Projekt ist nicht zulässig." promptTitle="IT-Projekt" prompt="Bitte  IT-Projekt auswählen" sqref="L14:AF14">
      <formula1>Projekt</formula1>
    </dataValidation>
    <dataValidation type="list" allowBlank="1" showInputMessage="1" showErrorMessage="1" errorTitle="Haushaltsstelle" error="Haushaltsstelle ist nicht zulässig." promptTitle="Buchungsstelle" prompt="Bitte die Buchungsstelle auswählen." sqref="A16:AF16">
      <formula1>Haushalt</formula1>
    </dataValidation>
    <dataValidation type="list" allowBlank="1" showInputMessage="1" showErrorMessage="1" errorTitle="Kostenstelle" error="Die Kostenstelle ist nicht zulässig." promptTitle="Kostenstelle" prompt="Bitte die Kostenstelle auswählen." sqref="A18:J18">
      <formula1>Kostenstelle</formula1>
    </dataValidation>
    <dataValidation type="list" allowBlank="1" showInputMessage="1" showErrorMessage="1" errorTitle="Kostenart" error="Die kostenart ist nicht zulässig." promptTitle="Kostenart" prompt="Bitte die Kostenart auswählen." sqref="K18:U18">
      <formula1>Kostenart</formula1>
    </dataValidation>
    <dataValidation type="list" allowBlank="1" showInputMessage="1" showErrorMessage="1" errorTitle="Kostenträger" error="Der Kostenträger ist nicht zulässig." promptTitle="Kostenträger" prompt="Bitte den Kostenträger auswählen." sqref="V18:AF18">
      <formula1>Kostenträger</formula1>
    </dataValidation>
    <dataValidation type="list" allowBlank="1" showInputMessage="1" showErrorMessage="1" errorTitle="Art des Dienstgeschäfts" error="Die Art des Dienstgeschäfts ist nicht zulässig." promptTitle="Art des Dienstgeschäfts" prompt="Bitte die Art des Dienstgeschäfts auswählen." sqref="A14:K14">
      <formula1>Dienstgeschäft</formula1>
    </dataValidation>
    <dataValidation type="list" allowBlank="1" showInputMessage="1" showErrorMessage="1" sqref="P37:AF37">
      <formula1>"Die Verbindung wird lediglich angezeigt.,Es wird die Verbindung beider Reisen beantragt."</formula1>
    </dataValidation>
    <dataValidation type="list" allowBlank="1" showInputMessage="1" showErrorMessage="1" sqref="A29:J30">
      <formula1>"aus Gründen der Wirtschaftlichkeit,aus anderen triftigen Gründen"</formula1>
    </dataValidation>
    <dataValidation type="list" allowBlank="1" showInputMessage="1" showErrorMessage="1" sqref="Q1:AF1">
      <formula1>Reiseart1</formula1>
    </dataValidation>
    <dataValidation type="time" allowBlank="1" showInputMessage="1" showErrorMessage="1" errorTitle="Das Uhrzeitformat nicht korrekt!" error="Bitte geben Sie die Uhrzeit im folgenden Format ein _x000a_10:00." sqref="J12:K12 U12:V12 Z12:AA12 AE12:AF12">
      <formula1>0</formula1>
      <formula2>0.999305555555556</formula2>
    </dataValidation>
    <dataValidation type="list" allowBlank="1" showInputMessage="1" showErrorMessage="1" sqref="A24:J24 A26:J27">
      <formula1>Beförderungsmittel</formula1>
    </dataValidation>
    <dataValidation allowBlank="1" showInputMessage="1" showErrorMessage="1" prompt="Bei Benutzung des Privat PKW/Motorrad ohne triftigen Grund verbleibt das Sachschadensrisiko beim Antragsteller!" sqref="K24:T27"/>
    <dataValidation allowBlank="1" showInputMessage="1" showErrorMessage="1" prompt="Bei zusammenhängenden eintägigen Dienstreisen z. B. bei Dauergenehmigungen oder der Kette eintägiger Dienstreisen ist hier der erste bis letzte Reisetag anzugeben. _x000a_z. B.: 01.04.18 - 30.04.18" sqref="G12:I12"/>
    <dataValidation allowBlank="1" showInputMessage="1" showErrorMessage="1" promptTitle="voraussichtliche Kosten" prompt="Bei  Nutzung von Privatfahrzeugen sind hier keine Eintragungen zu machen. Die Gesamtanzahl der km geben Sie bitte im Feld &quot;Anzahl der km&quot; an." sqref="U24:W27"/>
    <dataValidation allowBlank="1" showInputMessage="1" showErrorMessage="1" error="Kilometeranzahl bitte auf ganze Zahlen (ohne Nachkommastellen) aufrunden!" promptTitle="Anzahl der km" prompt="Nur bei Nutzung von Privatfahrzeugen angeben, sonst Eintragung unter den voraussichtlichen Kosten._x000a_Erstattungsfähig sind nur ganze gefahrenen Kilometer." sqref="AA24:AC27"/>
    <dataValidation type="list" allowBlank="1" showInputMessage="1" showErrorMessage="1" sqref="A25:J25">
      <formula1>Beförderungsmittel</formula1>
    </dataValidation>
  </dataValidations>
  <pageMargins left="0.62992125984251968" right="0.31496062992125984" top="0.39370078740157483" bottom="0.51181102362204722" header="0.31496062992125984" footer="0.19685039370078741"/>
  <pageSetup paperSize="9" scale="90" orientation="portrait" blackAndWhite="1"/>
  <headerFooter>
    <oddFooter>&amp;L&amp;"Arial,Kursiv"&amp;9Vordruck Stand: Januar 2021</oddFooter>
  </headerFooter>
  <rowBreaks count="1" manualBreakCount="1">
    <brk id="58" max="16383" man="1"/>
  </rowBreaks>
  <colBreaks count="1" manualBreakCount="1">
    <brk id="3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anchor moveWithCells="1" sizeWithCells="1">
                  <from>
                    <xdr:col>31</xdr:col>
                    <xdr:colOff>161925</xdr:colOff>
                    <xdr:row>0</xdr:row>
                    <xdr:rowOff>0</xdr:rowOff>
                  </from>
                  <to>
                    <xdr:col>31</xdr:col>
                    <xdr:colOff>161925</xdr:colOff>
                    <xdr:row>0</xdr:row>
                    <xdr:rowOff>0</xdr:rowOff>
                  </to>
                </anchor>
              </controlPr>
            </control>
          </mc:Choice>
        </mc:AlternateContent>
        <mc:AlternateContent xmlns:mc="http://schemas.openxmlformats.org/markup-compatibility/2006">
          <mc:Choice Requires="x14">
            <control shapeId="10242" r:id="rId4" name="Button 2">
              <controlPr defaultSize="0" print="0" autoFill="0" autoPict="0">
                <anchor moveWithCells="1" sizeWithCells="1">
                  <from>
                    <xdr:col>31</xdr:col>
                    <xdr:colOff>161925</xdr:colOff>
                    <xdr:row>0</xdr:row>
                    <xdr:rowOff>0</xdr:rowOff>
                  </from>
                  <to>
                    <xdr:col>31</xdr:col>
                    <xdr:colOff>161925</xdr:colOff>
                    <xdr:row>0</xdr:row>
                    <xdr:rowOff>0</xdr:rowOff>
                  </to>
                </anchor>
              </controlPr>
            </control>
          </mc:Choice>
        </mc:AlternateContent>
        <mc:AlternateContent xmlns:mc="http://schemas.openxmlformats.org/markup-compatibility/2006">
          <mc:Choice Requires="x14">
            <control shapeId="10245" r:id="rId5" name="Button 5">
              <controlPr defaultSize="0" print="0" autoFill="0" autoPict="0">
                <anchor moveWithCells="1" sizeWithCells="1">
                  <from>
                    <xdr:col>31</xdr:col>
                    <xdr:colOff>161925</xdr:colOff>
                    <xdr:row>0</xdr:row>
                    <xdr:rowOff>0</xdr:rowOff>
                  </from>
                  <to>
                    <xdr:col>31</xdr:col>
                    <xdr:colOff>161925</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BM145"/>
  <sheetViews>
    <sheetView showGridLines="0" showZeros="0" zoomScale="120" zoomScaleNormal="120" workbookViewId="0">
      <selection activeCell="Q1" sqref="Q1:AF1"/>
    </sheetView>
  </sheetViews>
  <sheetFormatPr baseColWidth="10" defaultColWidth="2.7109375" defaultRowHeight="12.75" x14ac:dyDescent="0.2"/>
  <cols>
    <col min="1" max="7" width="3.140625" style="7" customWidth="1"/>
    <col min="8" max="8" width="3.85546875" style="7" customWidth="1"/>
    <col min="9" max="10" width="3.140625" style="7" customWidth="1"/>
    <col min="11" max="11" width="3.28515625" style="7" customWidth="1"/>
    <col min="12" max="15" width="2.7109375" style="7" customWidth="1"/>
    <col min="16" max="16" width="3.140625" style="7" customWidth="1"/>
    <col min="17" max="20" width="3.28515625" style="7" customWidth="1"/>
    <col min="21" max="22" width="2.7109375" style="7" customWidth="1"/>
    <col min="23" max="23" width="3.28515625" style="7" customWidth="1"/>
    <col min="24" max="24" width="3.7109375" style="7" customWidth="1"/>
    <col min="25" max="25" width="3.140625" style="7" customWidth="1"/>
    <col min="26" max="28" width="2.7109375" style="7" customWidth="1"/>
    <col min="29" max="29" width="2.85546875" style="7" customWidth="1"/>
    <col min="30" max="30" width="4" style="7" customWidth="1"/>
    <col min="31" max="40" width="2.7109375" style="7" customWidth="1"/>
    <col min="41" max="41" width="6.28515625" style="7" customWidth="1"/>
    <col min="42" max="42" width="11.7109375" style="7" hidden="1" customWidth="1"/>
    <col min="43" max="43" width="6.28515625" style="7" hidden="1" customWidth="1"/>
    <col min="44" max="49" width="6.28515625" style="7" customWidth="1"/>
    <col min="50" max="62" width="2.7109375" style="7" customWidth="1"/>
    <col min="63" max="63" width="1.7109375" style="7" customWidth="1"/>
    <col min="64" max="64" width="2.7109375" style="7" hidden="1" customWidth="1"/>
    <col min="65" max="16384" width="2.7109375" style="7"/>
  </cols>
  <sheetData>
    <row r="1" spans="1:46" ht="13.9" customHeight="1" x14ac:dyDescent="0.2">
      <c r="A1" s="915" t="s">
        <v>215</v>
      </c>
      <c r="B1" s="916"/>
      <c r="C1" s="916"/>
      <c r="D1" s="916"/>
      <c r="E1" s="916"/>
      <c r="F1" s="916"/>
      <c r="G1" s="916"/>
      <c r="H1" s="916"/>
      <c r="I1" s="916"/>
      <c r="J1" s="916"/>
      <c r="K1" s="916"/>
      <c r="L1" s="916"/>
      <c r="M1" s="916"/>
      <c r="N1" s="916"/>
      <c r="O1" s="916"/>
      <c r="P1" s="155"/>
      <c r="Q1" s="917"/>
      <c r="R1" s="917"/>
      <c r="S1" s="917"/>
      <c r="T1" s="917"/>
      <c r="U1" s="917"/>
      <c r="V1" s="917"/>
      <c r="W1" s="917"/>
      <c r="X1" s="917"/>
      <c r="Y1" s="917"/>
      <c r="Z1" s="917"/>
      <c r="AA1" s="917"/>
      <c r="AB1" s="917"/>
      <c r="AC1" s="917"/>
      <c r="AD1" s="917"/>
      <c r="AE1" s="917"/>
      <c r="AF1" s="918"/>
      <c r="AG1" s="1007" t="s">
        <v>321</v>
      </c>
      <c r="AH1" s="1008"/>
      <c r="AI1" s="1008"/>
      <c r="AJ1" s="1008"/>
      <c r="AK1" s="1008"/>
      <c r="AL1" s="1008"/>
      <c r="AM1" s="1009" t="str">
        <f>Personenstammblatt!J23</f>
        <v>Januar 2021</v>
      </c>
      <c r="AN1" s="1009"/>
      <c r="AO1" s="1009"/>
      <c r="AP1" s="1009"/>
      <c r="AQ1" s="1009"/>
      <c r="AR1" s="1009"/>
      <c r="AS1" s="1009"/>
    </row>
    <row r="2" spans="1:46" ht="13.9" customHeight="1" x14ac:dyDescent="0.2">
      <c r="A2" s="919" t="s">
        <v>412</v>
      </c>
      <c r="B2" s="920"/>
      <c r="C2" s="920"/>
      <c r="D2" s="920"/>
      <c r="E2" s="920"/>
      <c r="F2" s="920"/>
      <c r="G2" s="920"/>
      <c r="H2" s="920"/>
      <c r="I2" s="920"/>
      <c r="J2" s="920"/>
      <c r="K2" s="920"/>
      <c r="L2" s="920"/>
      <c r="M2" s="920"/>
      <c r="N2" s="920"/>
      <c r="O2" s="920"/>
      <c r="P2" s="921"/>
      <c r="Q2" s="922"/>
      <c r="R2" s="923"/>
      <c r="S2" s="923"/>
      <c r="T2" s="923"/>
      <c r="U2" s="923"/>
      <c r="V2" s="923"/>
      <c r="W2" s="923"/>
      <c r="X2" s="923"/>
      <c r="Y2" s="923"/>
      <c r="Z2" s="923"/>
      <c r="AA2" s="923"/>
      <c r="AB2" s="923"/>
      <c r="AC2" s="923"/>
      <c r="AD2" s="923"/>
      <c r="AE2" s="923"/>
      <c r="AF2" s="924"/>
      <c r="AG2" s="1010"/>
      <c r="AH2" s="1011"/>
      <c r="AI2" s="1011"/>
      <c r="AJ2" s="1011"/>
      <c r="AK2" s="1011"/>
      <c r="AL2" s="1011"/>
      <c r="AM2" s="624">
        <f>Personenstammblatt!J24</f>
        <v>0</v>
      </c>
      <c r="AN2" s="624"/>
      <c r="AO2" s="624"/>
      <c r="AP2" s="624"/>
      <c r="AQ2" s="624"/>
      <c r="AR2" s="624"/>
      <c r="AS2" s="624"/>
    </row>
    <row r="3" spans="1:46" s="1" customFormat="1" ht="17.649999999999999" customHeight="1" x14ac:dyDescent="0.15">
      <c r="A3" s="862" t="str">
        <f>Personenstammblatt!A15</f>
        <v>Anrede *</v>
      </c>
      <c r="B3" s="688"/>
      <c r="C3" s="688"/>
      <c r="D3" s="688"/>
      <c r="E3" s="861" t="str">
        <f>Personenstammblatt!E15</f>
        <v>Titel</v>
      </c>
      <c r="F3" s="688"/>
      <c r="G3" s="688"/>
      <c r="H3" s="688"/>
      <c r="I3" s="826"/>
      <c r="J3" s="670" t="str">
        <f>Personenstammblatt!H15</f>
        <v>Amtsbezeichnung</v>
      </c>
      <c r="K3" s="671"/>
      <c r="L3" s="671"/>
      <c r="M3" s="671"/>
      <c r="N3" s="482"/>
      <c r="O3" s="667" t="str">
        <f>Personenstammblatt!O15</f>
        <v>Org.-zeichen *</v>
      </c>
      <c r="P3" s="668"/>
      <c r="Q3" s="668"/>
      <c r="R3" s="669"/>
      <c r="S3" s="661" t="str">
        <f>Personenstammblatt!T15</f>
        <v>IBAN *</v>
      </c>
      <c r="T3" s="662"/>
      <c r="U3" s="662"/>
      <c r="V3" s="662"/>
      <c r="W3" s="662"/>
      <c r="X3" s="662"/>
      <c r="Y3" s="662"/>
      <c r="Z3" s="663"/>
      <c r="AA3" s="867" t="str">
        <f>Personenstammblatt!AA15</f>
        <v>BIC (nur bei Auslandskonten angeben)</v>
      </c>
      <c r="AB3" s="868"/>
      <c r="AC3" s="868"/>
      <c r="AD3" s="868"/>
      <c r="AE3" s="868"/>
      <c r="AF3" s="869"/>
      <c r="AH3" s="507" t="str">
        <f ca="1">IF(AQ7&gt;=6,"Achtung beachten Sie bitte die Ausschlussfrist!","")</f>
        <v/>
      </c>
      <c r="AI3" s="506"/>
      <c r="AJ3" s="506"/>
      <c r="AK3" s="506"/>
      <c r="AL3" s="506"/>
      <c r="AM3" s="506"/>
      <c r="AN3" s="506"/>
      <c r="AO3" s="506"/>
      <c r="AP3" s="506"/>
      <c r="AQ3" s="506"/>
      <c r="AR3" s="506"/>
      <c r="AS3" s="506"/>
      <c r="AT3" s="506"/>
    </row>
    <row r="4" spans="1:46" s="2" customFormat="1" ht="18.75" customHeight="1" x14ac:dyDescent="0.2">
      <c r="A4" s="858">
        <f>Personenstammblatt!A16</f>
        <v>0</v>
      </c>
      <c r="B4" s="859"/>
      <c r="C4" s="859"/>
      <c r="D4" s="859"/>
      <c r="E4" s="860">
        <f>Personenstammblatt!E16</f>
        <v>0</v>
      </c>
      <c r="F4" s="859"/>
      <c r="G4" s="859"/>
      <c r="H4" s="859"/>
      <c r="I4" s="859"/>
      <c r="J4" s="672">
        <f>Personenstammblatt!H16</f>
        <v>0</v>
      </c>
      <c r="K4" s="673"/>
      <c r="L4" s="673"/>
      <c r="M4" s="673"/>
      <c r="N4" s="1039"/>
      <c r="O4" s="664">
        <f>Personenstammblatt!O16</f>
        <v>0</v>
      </c>
      <c r="P4" s="665"/>
      <c r="Q4" s="665"/>
      <c r="R4" s="666"/>
      <c r="S4" s="1036">
        <f>Personenstammblatt!T16</f>
        <v>0</v>
      </c>
      <c r="T4" s="1037"/>
      <c r="U4" s="1037"/>
      <c r="V4" s="1037"/>
      <c r="W4" s="1037"/>
      <c r="X4" s="1037"/>
      <c r="Y4" s="1037"/>
      <c r="Z4" s="1038"/>
      <c r="AA4" s="664">
        <f>Personenstammblatt!AA16</f>
        <v>0</v>
      </c>
      <c r="AB4" s="665"/>
      <c r="AC4" s="665"/>
      <c r="AD4" s="665"/>
      <c r="AE4" s="665"/>
      <c r="AF4" s="870"/>
    </row>
    <row r="5" spans="1:46" s="1" customFormat="1" ht="9" x14ac:dyDescent="0.15">
      <c r="A5" s="863" t="str">
        <f>Personenstammblatt!A17</f>
        <v>Behörde *</v>
      </c>
      <c r="B5" s="864"/>
      <c r="C5" s="864"/>
      <c r="D5" s="864"/>
      <c r="E5" s="864"/>
      <c r="F5" s="864"/>
      <c r="G5" s="864"/>
      <c r="H5" s="864"/>
      <c r="I5" s="864"/>
      <c r="J5" s="703" t="str">
        <f>Personenstammblatt!J17</f>
        <v>Name *</v>
      </c>
      <c r="K5" s="698"/>
      <c r="L5" s="698"/>
      <c r="M5" s="698"/>
      <c r="N5" s="699"/>
      <c r="O5" s="698" t="str">
        <f>Personenstammblatt!N17</f>
        <v>Vorname *</v>
      </c>
      <c r="P5" s="698"/>
      <c r="Q5" s="698"/>
      <c r="R5" s="699"/>
      <c r="S5" s="880" t="str">
        <f>Personenstammblatt!S17</f>
        <v>Bereich *</v>
      </c>
      <c r="T5" s="864"/>
      <c r="U5" s="864"/>
      <c r="V5" s="864"/>
      <c r="W5" s="879"/>
      <c r="X5" s="865" t="str">
        <f>Personenstammblatt!X17</f>
        <v>Dienststätte/Berufsschule*</v>
      </c>
      <c r="Y5" s="866"/>
      <c r="Z5" s="866"/>
      <c r="AA5" s="866"/>
      <c r="AB5" s="893" t="str">
        <f>Personenstammblatt!AB17</f>
        <v>Personalnummer *</v>
      </c>
      <c r="AC5" s="894"/>
      <c r="AD5" s="894"/>
      <c r="AE5" s="894"/>
      <c r="AF5" s="895"/>
    </row>
    <row r="6" spans="1:46" s="3" customFormat="1" ht="25.15" customHeight="1" x14ac:dyDescent="0.2">
      <c r="A6" s="899" t="str">
        <f>Personenstammblatt!A18</f>
        <v>Ministerium für Bildung, Wissenschaft und Kultur M-V</v>
      </c>
      <c r="B6" s="900"/>
      <c r="C6" s="900"/>
      <c r="D6" s="900"/>
      <c r="E6" s="900"/>
      <c r="F6" s="900"/>
      <c r="G6" s="900"/>
      <c r="H6" s="900"/>
      <c r="I6" s="901"/>
      <c r="J6" s="700">
        <f>Personenstammblatt!J18</f>
        <v>0</v>
      </c>
      <c r="K6" s="701"/>
      <c r="L6" s="701"/>
      <c r="M6" s="701"/>
      <c r="N6" s="702"/>
      <c r="O6" s="701">
        <f>Personenstammblatt!N18</f>
        <v>0</v>
      </c>
      <c r="P6" s="701"/>
      <c r="Q6" s="701"/>
      <c r="R6" s="702"/>
      <c r="S6" s="885">
        <f>Personenstammblatt!S18</f>
        <v>0</v>
      </c>
      <c r="T6" s="886"/>
      <c r="U6" s="886"/>
      <c r="V6" s="886"/>
      <c r="W6" s="887"/>
      <c r="X6" s="672">
        <f>Personenstammblatt!X18</f>
        <v>0</v>
      </c>
      <c r="Y6" s="874"/>
      <c r="Z6" s="874"/>
      <c r="AA6" s="875"/>
      <c r="AB6" s="700">
        <f>Personenstammblatt!AB18</f>
        <v>0</v>
      </c>
      <c r="AC6" s="701"/>
      <c r="AD6" s="701"/>
      <c r="AE6" s="701"/>
      <c r="AF6" s="876"/>
    </row>
    <row r="7" spans="1:46" s="1" customFormat="1" ht="9" customHeight="1" x14ac:dyDescent="0.2">
      <c r="A7" s="785" t="str">
        <f>Personenstammblatt!A19</f>
        <v>Telefon-Nr. *</v>
      </c>
      <c r="B7" s="716"/>
      <c r="C7" s="716"/>
      <c r="D7" s="717"/>
      <c r="E7" s="715" t="str">
        <f>Personenstammblatt!E19</f>
        <v>Fax-Nr. *</v>
      </c>
      <c r="F7" s="716"/>
      <c r="G7" s="716"/>
      <c r="H7" s="717"/>
      <c r="I7" s="715" t="str">
        <f>Personenstammblatt!I19</f>
        <v>E-Mail-Adresse*</v>
      </c>
      <c r="J7" s="716"/>
      <c r="K7" s="716"/>
      <c r="L7" s="716"/>
      <c r="M7" s="716"/>
      <c r="N7" s="716"/>
      <c r="O7" s="716"/>
      <c r="P7" s="717"/>
      <c r="Q7" s="715" t="str">
        <f>Personenstammblatt!Q19</f>
        <v>Wohnanschrift *
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v>
      </c>
      <c r="R7" s="716"/>
      <c r="S7" s="716"/>
      <c r="T7" s="716"/>
      <c r="U7" s="716"/>
      <c r="V7" s="716"/>
      <c r="W7" s="716"/>
      <c r="X7" s="716"/>
      <c r="Y7" s="716"/>
      <c r="Z7" s="716"/>
      <c r="AA7" s="716"/>
      <c r="AB7" s="716"/>
      <c r="AC7" s="716"/>
      <c r="AD7" s="716"/>
      <c r="AE7" s="716"/>
      <c r="AF7" s="741"/>
      <c r="AP7" s="504">
        <f ca="1">IF(R12&gt;0,(TODAY()-R12)/30.5,0)</f>
        <v>0</v>
      </c>
      <c r="AQ7" s="505">
        <f ca="1">AP7</f>
        <v>0</v>
      </c>
    </row>
    <row r="8" spans="1:46" s="4" customFormat="1" ht="24" customHeight="1" x14ac:dyDescent="0.2">
      <c r="A8" s="881">
        <f>Personenstammblatt!A20</f>
        <v>0</v>
      </c>
      <c r="B8" s="701"/>
      <c r="C8" s="701"/>
      <c r="D8" s="702"/>
      <c r="E8" s="700">
        <f>Personenstammblatt!E20</f>
        <v>0</v>
      </c>
      <c r="F8" s="701"/>
      <c r="G8" s="701"/>
      <c r="H8" s="702"/>
      <c r="I8" s="700">
        <f>Personenstammblatt!I20</f>
        <v>0</v>
      </c>
      <c r="J8" s="701"/>
      <c r="K8" s="701"/>
      <c r="L8" s="701"/>
      <c r="M8" s="701"/>
      <c r="N8" s="701"/>
      <c r="O8" s="701"/>
      <c r="P8" s="702"/>
      <c r="Q8" s="700">
        <f>Personenstammblatt!Q20</f>
        <v>0</v>
      </c>
      <c r="R8" s="701"/>
      <c r="S8" s="701"/>
      <c r="T8" s="701"/>
      <c r="U8" s="701"/>
      <c r="V8" s="701"/>
      <c r="W8" s="701"/>
      <c r="X8" s="701"/>
      <c r="Y8" s="701"/>
      <c r="Z8" s="701"/>
      <c r="AA8" s="701"/>
      <c r="AB8" s="701"/>
      <c r="AC8" s="701"/>
      <c r="AD8" s="701"/>
      <c r="AE8" s="701"/>
      <c r="AF8" s="876"/>
    </row>
    <row r="9" spans="1:46" s="112" customFormat="1" ht="9" x14ac:dyDescent="0.15">
      <c r="A9" s="925" t="s">
        <v>111</v>
      </c>
      <c r="B9" s="913"/>
      <c r="C9" s="913"/>
      <c r="D9" s="913"/>
      <c r="E9" s="913"/>
      <c r="F9" s="913"/>
      <c r="G9" s="913"/>
      <c r="H9" s="913"/>
      <c r="I9" s="913"/>
      <c r="J9" s="913"/>
      <c r="K9" s="913"/>
      <c r="L9" s="913"/>
      <c r="M9" s="913"/>
      <c r="N9" s="913"/>
      <c r="O9" s="913"/>
      <c r="P9" s="913"/>
      <c r="Q9" s="913"/>
      <c r="R9" s="913"/>
      <c r="S9" s="913"/>
      <c r="T9" s="913"/>
      <c r="U9" s="913"/>
      <c r="V9" s="914"/>
      <c r="W9" s="912" t="s">
        <v>112</v>
      </c>
      <c r="X9" s="913"/>
      <c r="Y9" s="913"/>
      <c r="Z9" s="913"/>
      <c r="AA9" s="913"/>
      <c r="AB9" s="913"/>
      <c r="AC9" s="913"/>
      <c r="AD9" s="913"/>
      <c r="AE9" s="913"/>
      <c r="AF9" s="926"/>
    </row>
    <row r="10" spans="1:46" s="112" customFormat="1" ht="9" x14ac:dyDescent="0.15">
      <c r="A10" s="925" t="s">
        <v>113</v>
      </c>
      <c r="B10" s="913"/>
      <c r="C10" s="913"/>
      <c r="D10" s="913"/>
      <c r="E10" s="913"/>
      <c r="F10" s="913"/>
      <c r="G10" s="913"/>
      <c r="H10" s="913"/>
      <c r="I10" s="913"/>
      <c r="J10" s="913"/>
      <c r="K10" s="914"/>
      <c r="L10" s="912" t="s">
        <v>216</v>
      </c>
      <c r="M10" s="913"/>
      <c r="N10" s="913"/>
      <c r="O10" s="913"/>
      <c r="P10" s="913"/>
      <c r="Q10" s="913"/>
      <c r="R10" s="913"/>
      <c r="S10" s="913"/>
      <c r="T10" s="913"/>
      <c r="U10" s="913"/>
      <c r="V10" s="914"/>
      <c r="W10" s="912" t="s">
        <v>115</v>
      </c>
      <c r="X10" s="913"/>
      <c r="Y10" s="913"/>
      <c r="Z10" s="913"/>
      <c r="AA10" s="914"/>
      <c r="AB10" s="912" t="s">
        <v>216</v>
      </c>
      <c r="AC10" s="913"/>
      <c r="AD10" s="913"/>
      <c r="AE10" s="913"/>
      <c r="AF10" s="926"/>
      <c r="AO10" s="361"/>
    </row>
    <row r="11" spans="1:46" s="112" customFormat="1" ht="9" customHeight="1" x14ac:dyDescent="0.15">
      <c r="A11" s="927" t="s">
        <v>117</v>
      </c>
      <c r="B11" s="817"/>
      <c r="C11" s="817"/>
      <c r="D11" s="817"/>
      <c r="E11" s="817"/>
      <c r="F11" s="818"/>
      <c r="G11" s="911" t="s">
        <v>118</v>
      </c>
      <c r="H11" s="817"/>
      <c r="I11" s="818"/>
      <c r="J11" s="911" t="s">
        <v>119</v>
      </c>
      <c r="K11" s="818"/>
      <c r="L11" s="911" t="s">
        <v>117</v>
      </c>
      <c r="M11" s="817"/>
      <c r="N11" s="817"/>
      <c r="O11" s="817"/>
      <c r="P11" s="817"/>
      <c r="Q11" s="818"/>
      <c r="R11" s="816" t="s">
        <v>118</v>
      </c>
      <c r="S11" s="929"/>
      <c r="T11" s="930"/>
      <c r="U11" s="911" t="s">
        <v>119</v>
      </c>
      <c r="V11" s="818"/>
      <c r="W11" s="816" t="s">
        <v>118</v>
      </c>
      <c r="X11" s="929"/>
      <c r="Y11" s="930"/>
      <c r="Z11" s="911" t="s">
        <v>119</v>
      </c>
      <c r="AA11" s="818"/>
      <c r="AB11" s="816" t="s">
        <v>118</v>
      </c>
      <c r="AC11" s="929"/>
      <c r="AD11" s="930"/>
      <c r="AE11" s="911" t="s">
        <v>119</v>
      </c>
      <c r="AF11" s="935"/>
    </row>
    <row r="12" spans="1:46" s="113" customFormat="1" ht="22.9" customHeight="1" x14ac:dyDescent="0.2">
      <c r="A12" s="936">
        <f>'Dienstreiseantrag eintägig'!A12:F12</f>
        <v>0</v>
      </c>
      <c r="B12" s="937"/>
      <c r="C12" s="937"/>
      <c r="D12" s="937"/>
      <c r="E12" s="937"/>
      <c r="F12" s="937"/>
      <c r="G12" s="889">
        <f>'Dienstreiseantrag eintägig'!G12:I12</f>
        <v>0</v>
      </c>
      <c r="H12" s="890"/>
      <c r="I12" s="891"/>
      <c r="J12" s="850">
        <f>'Dienstreiseantrag eintägig'!J12:K12</f>
        <v>0</v>
      </c>
      <c r="K12" s="850"/>
      <c r="L12" s="845">
        <f>'Dienstreiseantrag eintägig'!L12:Q12</f>
        <v>0</v>
      </c>
      <c r="M12" s="937"/>
      <c r="N12" s="937"/>
      <c r="O12" s="937"/>
      <c r="P12" s="937"/>
      <c r="Q12" s="937"/>
      <c r="R12" s="938">
        <f>G12</f>
        <v>0</v>
      </c>
      <c r="S12" s="939"/>
      <c r="T12" s="940"/>
      <c r="U12" s="850">
        <f>'Dienstreiseantrag eintägig'!U12:V12</f>
        <v>0</v>
      </c>
      <c r="V12" s="850"/>
      <c r="W12" s="931">
        <f>G12</f>
        <v>0</v>
      </c>
      <c r="X12" s="931"/>
      <c r="Y12" s="931"/>
      <c r="Z12" s="850">
        <f>'Dienstreiseantrag eintägig'!Z12:AA12</f>
        <v>0</v>
      </c>
      <c r="AA12" s="850"/>
      <c r="AB12" s="931">
        <f>G12</f>
        <v>0</v>
      </c>
      <c r="AC12" s="931"/>
      <c r="AD12" s="931"/>
      <c r="AE12" s="850">
        <f>'Dienstreiseantrag eintägig'!AE12:AF12</f>
        <v>0</v>
      </c>
      <c r="AF12" s="851"/>
      <c r="AQ12" s="325"/>
    </row>
    <row r="13" spans="1:46" s="114" customFormat="1" ht="12.75" customHeight="1" x14ac:dyDescent="0.15">
      <c r="A13" s="934" t="s">
        <v>129</v>
      </c>
      <c r="B13" s="662"/>
      <c r="C13" s="662"/>
      <c r="D13" s="662"/>
      <c r="E13" s="662"/>
      <c r="F13" s="662"/>
      <c r="G13" s="662"/>
      <c r="H13" s="662"/>
      <c r="I13" s="662"/>
      <c r="J13" s="662"/>
      <c r="K13" s="663"/>
      <c r="L13" s="661" t="str">
        <f>IF(Behördenstammblatt!L3="nein","IT-Projekt (keine Eintragung)","IT-Projekt")</f>
        <v>IT-Projekt (keine Eintragung)</v>
      </c>
      <c r="M13" s="662"/>
      <c r="N13" s="662"/>
      <c r="O13" s="662"/>
      <c r="P13" s="662"/>
      <c r="Q13" s="662"/>
      <c r="R13" s="662"/>
      <c r="S13" s="662"/>
      <c r="T13" s="662"/>
      <c r="U13" s="662"/>
      <c r="V13" s="662"/>
      <c r="W13" s="662"/>
      <c r="X13" s="662"/>
      <c r="Y13" s="662"/>
      <c r="Z13" s="662"/>
      <c r="AA13" s="662"/>
      <c r="AB13" s="662"/>
      <c r="AC13" s="662"/>
      <c r="AD13" s="662"/>
      <c r="AE13" s="662"/>
      <c r="AF13" s="928"/>
    </row>
    <row r="14" spans="1:46" s="115" customFormat="1" x14ac:dyDescent="0.2">
      <c r="A14" s="941">
        <f>'Dienstreiseantrag eintägig'!A14:K14</f>
        <v>0</v>
      </c>
      <c r="B14" s="840"/>
      <c r="C14" s="840"/>
      <c r="D14" s="840"/>
      <c r="E14" s="840"/>
      <c r="F14" s="840"/>
      <c r="G14" s="840"/>
      <c r="H14" s="840"/>
      <c r="I14" s="840"/>
      <c r="J14" s="840"/>
      <c r="K14" s="841"/>
      <c r="L14" s="842"/>
      <c r="M14" s="843"/>
      <c r="N14" s="843"/>
      <c r="O14" s="843"/>
      <c r="P14" s="843"/>
      <c r="Q14" s="843"/>
      <c r="R14" s="843"/>
      <c r="S14" s="843"/>
      <c r="T14" s="843"/>
      <c r="U14" s="843"/>
      <c r="V14" s="843"/>
      <c r="W14" s="843"/>
      <c r="X14" s="843"/>
      <c r="Y14" s="843"/>
      <c r="Z14" s="843"/>
      <c r="AA14" s="843"/>
      <c r="AB14" s="843"/>
      <c r="AC14" s="843"/>
      <c r="AD14" s="843"/>
      <c r="AE14" s="843"/>
      <c r="AF14" s="844"/>
    </row>
    <row r="15" spans="1:46" s="24" customFormat="1" ht="9" x14ac:dyDescent="0.15">
      <c r="A15" s="116" t="s">
        <v>130</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8"/>
    </row>
    <row r="16" spans="1:46" s="30" customFormat="1" ht="12.75" customHeight="1" x14ac:dyDescent="0.2">
      <c r="A16" s="822"/>
      <c r="B16" s="932"/>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933"/>
    </row>
    <row r="17" spans="1:65" s="112" customFormat="1" ht="9" customHeight="1" x14ac:dyDescent="0.15">
      <c r="A17" s="825" t="str">
        <f>IF(Behördenstammblatt!I3="nein","Kostenstelle (keine Eintragung)","Kostenstelle *")</f>
        <v>Kostenstelle (keine Eintragung)</v>
      </c>
      <c r="B17" s="688"/>
      <c r="C17" s="688"/>
      <c r="D17" s="688"/>
      <c r="E17" s="688"/>
      <c r="F17" s="688"/>
      <c r="G17" s="688"/>
      <c r="H17" s="688"/>
      <c r="I17" s="688"/>
      <c r="J17" s="826"/>
      <c r="K17" s="687" t="str">
        <f>IF(Behördenstammblatt!J3="nein","Kostenart (keine Eintragung)","Kostenart *")</f>
        <v>Kostenart (keine Eintragung)</v>
      </c>
      <c r="L17" s="688"/>
      <c r="M17" s="688"/>
      <c r="N17" s="688"/>
      <c r="O17" s="688"/>
      <c r="P17" s="688"/>
      <c r="Q17" s="688"/>
      <c r="R17" s="688"/>
      <c r="S17" s="688"/>
      <c r="T17" s="688"/>
      <c r="U17" s="826"/>
      <c r="V17" s="687" t="str">
        <f>IF(Behördenstammblatt!K3="nein","Kostenträger (keine Eintragung)","Kostenträger *")</f>
        <v>Kostenträger (keine Eintragung)</v>
      </c>
      <c r="W17" s="688"/>
      <c r="X17" s="688"/>
      <c r="Y17" s="688"/>
      <c r="Z17" s="688"/>
      <c r="AA17" s="688"/>
      <c r="AB17" s="688"/>
      <c r="AC17" s="688"/>
      <c r="AD17" s="688"/>
      <c r="AE17" s="688"/>
      <c r="AF17" s="689"/>
    </row>
    <row r="18" spans="1:65" s="30" customFormat="1" ht="23.25" customHeight="1" x14ac:dyDescent="0.2">
      <c r="A18" s="831"/>
      <c r="B18" s="832"/>
      <c r="C18" s="832"/>
      <c r="D18" s="832"/>
      <c r="E18" s="832"/>
      <c r="F18" s="832"/>
      <c r="G18" s="832"/>
      <c r="H18" s="832"/>
      <c r="I18" s="832"/>
      <c r="J18" s="833"/>
      <c r="K18" s="834"/>
      <c r="L18" s="832"/>
      <c r="M18" s="832"/>
      <c r="N18" s="832"/>
      <c r="O18" s="832"/>
      <c r="P18" s="832"/>
      <c r="Q18" s="832"/>
      <c r="R18" s="832"/>
      <c r="S18" s="832"/>
      <c r="T18" s="832"/>
      <c r="U18" s="833"/>
      <c r="V18" s="834"/>
      <c r="W18" s="832"/>
      <c r="X18" s="832"/>
      <c r="Y18" s="832"/>
      <c r="Z18" s="832"/>
      <c r="AA18" s="832"/>
      <c r="AB18" s="832"/>
      <c r="AC18" s="832"/>
      <c r="AD18" s="832"/>
      <c r="AE18" s="832"/>
      <c r="AF18" s="838"/>
    </row>
    <row r="19" spans="1:65" s="24" customFormat="1" ht="9" x14ac:dyDescent="0.15">
      <c r="A19" s="116" t="s">
        <v>131</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8"/>
    </row>
    <row r="20" spans="1:65" s="30" customFormat="1" x14ac:dyDescent="0.2">
      <c r="A20" s="828">
        <f>'Dienstreiseantrag eintägig'!A20:AF20</f>
        <v>0</v>
      </c>
      <c r="B20" s="829"/>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30"/>
    </row>
    <row r="21" spans="1:65" s="24" customFormat="1" ht="9" customHeight="1" x14ac:dyDescent="0.15">
      <c r="A21" s="116" t="s">
        <v>132</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8"/>
    </row>
    <row r="22" spans="1:65" s="24" customFormat="1" ht="23.25" customHeight="1" x14ac:dyDescent="0.15">
      <c r="A22" s="908">
        <f>'Dienstreiseantrag eintägig'!A22:AF22</f>
        <v>0</v>
      </c>
      <c r="B22" s="909"/>
      <c r="C22" s="909"/>
      <c r="D22" s="909"/>
      <c r="E22" s="909"/>
      <c r="F22" s="909"/>
      <c r="G22" s="909"/>
      <c r="H22" s="909"/>
      <c r="I22" s="909"/>
      <c r="J22" s="909"/>
      <c r="K22" s="909"/>
      <c r="L22" s="909"/>
      <c r="M22" s="909"/>
      <c r="N22" s="909"/>
      <c r="O22" s="909"/>
      <c r="P22" s="909"/>
      <c r="Q22" s="909"/>
      <c r="R22" s="909"/>
      <c r="S22" s="909"/>
      <c r="T22" s="909"/>
      <c r="U22" s="909"/>
      <c r="V22" s="909"/>
      <c r="W22" s="909"/>
      <c r="X22" s="909"/>
      <c r="Y22" s="909"/>
      <c r="Z22" s="909"/>
      <c r="AA22" s="909"/>
      <c r="AB22" s="909"/>
      <c r="AC22" s="909"/>
      <c r="AD22" s="909"/>
      <c r="AE22" s="909"/>
      <c r="AF22" s="910"/>
    </row>
    <row r="23" spans="1:65" s="24" customFormat="1" ht="28.5" customHeight="1" x14ac:dyDescent="0.15">
      <c r="A23" s="942" t="s">
        <v>319</v>
      </c>
      <c r="B23" s="698"/>
      <c r="C23" s="698"/>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847"/>
    </row>
    <row r="24" spans="1:65" ht="12.4" customHeight="1" x14ac:dyDescent="0.2">
      <c r="A24" s="898" t="s">
        <v>218</v>
      </c>
      <c r="B24" s="819"/>
      <c r="C24" s="819"/>
      <c r="D24" s="819"/>
      <c r="E24" s="904"/>
      <c r="F24" s="905"/>
      <c r="G24" s="905"/>
      <c r="H24" s="905"/>
      <c r="I24" s="905"/>
      <c r="J24" s="905"/>
      <c r="K24" s="905"/>
      <c r="L24" s="906"/>
      <c r="M24" s="904"/>
      <c r="N24" s="905"/>
      <c r="O24" s="905"/>
      <c r="P24" s="905"/>
      <c r="Q24" s="905"/>
      <c r="R24" s="905"/>
      <c r="S24" s="905"/>
      <c r="T24" s="905"/>
      <c r="U24" s="906"/>
      <c r="V24" s="904"/>
      <c r="W24" s="905"/>
      <c r="X24" s="905"/>
      <c r="Y24" s="905"/>
      <c r="Z24" s="905"/>
      <c r="AA24" s="905"/>
      <c r="AB24" s="905"/>
      <c r="AC24" s="905"/>
      <c r="AD24" s="905"/>
      <c r="AE24" s="905"/>
      <c r="AF24" s="907"/>
    </row>
    <row r="25" spans="1:65" s="24" customFormat="1" ht="18" customHeight="1" x14ac:dyDescent="0.15">
      <c r="A25" s="790" t="s">
        <v>219</v>
      </c>
      <c r="B25" s="698"/>
      <c r="C25" s="698"/>
      <c r="D25" s="698"/>
      <c r="E25" s="698"/>
      <c r="F25" s="698"/>
      <c r="G25" s="698"/>
      <c r="H25" s="698"/>
      <c r="I25" s="699"/>
      <c r="J25" s="911" t="s">
        <v>220</v>
      </c>
      <c r="K25" s="817"/>
      <c r="L25" s="817"/>
      <c r="M25" s="817"/>
      <c r="N25" s="817"/>
      <c r="O25" s="817"/>
      <c r="P25" s="817"/>
      <c r="Q25" s="817"/>
      <c r="R25" s="817"/>
      <c r="S25" s="817"/>
      <c r="T25" s="817"/>
      <c r="U25" s="817"/>
      <c r="V25" s="817"/>
      <c r="W25" s="817"/>
      <c r="X25" s="817"/>
      <c r="Y25" s="818"/>
      <c r="Z25" s="949" t="s">
        <v>136</v>
      </c>
      <c r="AA25" s="949"/>
      <c r="AB25" s="949"/>
      <c r="AC25" s="949" t="s">
        <v>221</v>
      </c>
      <c r="AD25" s="949"/>
      <c r="AE25" s="949"/>
      <c r="AF25" s="950"/>
      <c r="AU25" s="903"/>
      <c r="AV25" s="903"/>
      <c r="AW25" s="903"/>
      <c r="AX25" s="903"/>
      <c r="AY25" s="903"/>
      <c r="AZ25" s="903"/>
      <c r="BA25" s="903"/>
      <c r="BB25" s="903"/>
      <c r="BC25" s="903"/>
      <c r="BD25" s="903"/>
      <c r="BE25" s="903"/>
      <c r="BF25" s="903"/>
      <c r="BG25" s="903"/>
      <c r="BH25" s="903"/>
      <c r="BI25" s="903"/>
      <c r="BJ25" s="903"/>
      <c r="BK25" s="903"/>
      <c r="BL25" s="903"/>
      <c r="BM25" s="903"/>
    </row>
    <row r="26" spans="1:65" x14ac:dyDescent="0.2">
      <c r="A26" s="129"/>
      <c r="B26" s="911" t="s">
        <v>222</v>
      </c>
      <c r="C26" s="817"/>
      <c r="D26" s="817"/>
      <c r="E26" s="817"/>
      <c r="F26" s="817"/>
      <c r="G26" s="817"/>
      <c r="H26" s="817"/>
      <c r="I26" s="818"/>
      <c r="J26" s="943"/>
      <c r="K26" s="944"/>
      <c r="L26" s="944"/>
      <c r="M26" s="944"/>
      <c r="N26" s="944"/>
      <c r="O26" s="944"/>
      <c r="P26" s="944"/>
      <c r="Q26" s="944"/>
      <c r="R26" s="944"/>
      <c r="S26" s="944"/>
      <c r="T26" s="944"/>
      <c r="U26" s="944"/>
      <c r="V26" s="944"/>
      <c r="W26" s="944"/>
      <c r="X26" s="944"/>
      <c r="Y26" s="945"/>
      <c r="Z26" s="946"/>
      <c r="AA26" s="946"/>
      <c r="AB26" s="946"/>
      <c r="AC26" s="947">
        <f>ROUNDDOWN(Z26,0)*0.15</f>
        <v>0</v>
      </c>
      <c r="AD26" s="947"/>
      <c r="AE26" s="947"/>
      <c r="AF26" s="948"/>
      <c r="AU26" s="903"/>
      <c r="AV26" s="903"/>
      <c r="AW26" s="903"/>
      <c r="AX26" s="903"/>
      <c r="AY26" s="903"/>
      <c r="AZ26" s="903"/>
      <c r="BA26" s="903"/>
      <c r="BB26" s="903"/>
      <c r="BC26" s="903"/>
      <c r="BD26" s="903"/>
      <c r="BE26" s="903"/>
      <c r="BF26" s="903"/>
      <c r="BG26" s="903"/>
      <c r="BH26" s="903"/>
      <c r="BI26" s="903"/>
      <c r="BJ26" s="903"/>
      <c r="BK26" s="903"/>
      <c r="BL26" s="903"/>
      <c r="BM26" s="903"/>
    </row>
    <row r="27" spans="1:65" ht="12.75" customHeight="1" x14ac:dyDescent="0.2">
      <c r="A27" s="129"/>
      <c r="B27" s="911" t="s">
        <v>223</v>
      </c>
      <c r="C27" s="817"/>
      <c r="D27" s="817"/>
      <c r="E27" s="817"/>
      <c r="F27" s="817"/>
      <c r="G27" s="817"/>
      <c r="H27" s="817"/>
      <c r="I27" s="817"/>
      <c r="J27" s="943"/>
      <c r="K27" s="944"/>
      <c r="L27" s="944"/>
      <c r="M27" s="944"/>
      <c r="N27" s="944"/>
      <c r="O27" s="944"/>
      <c r="P27" s="944"/>
      <c r="Q27" s="944"/>
      <c r="R27" s="944"/>
      <c r="S27" s="944"/>
      <c r="T27" s="944"/>
      <c r="U27" s="944"/>
      <c r="V27" s="944"/>
      <c r="W27" s="944"/>
      <c r="X27" s="944"/>
      <c r="Y27" s="945"/>
      <c r="Z27" s="946"/>
      <c r="AA27" s="946"/>
      <c r="AB27" s="946"/>
      <c r="AC27" s="947">
        <f>ROUNDDOWN(Z27,0)*0.25</f>
        <v>0</v>
      </c>
      <c r="AD27" s="947"/>
      <c r="AE27" s="947"/>
      <c r="AF27" s="948"/>
      <c r="AU27" s="903"/>
      <c r="AV27" s="903"/>
      <c r="AW27" s="903"/>
      <c r="AX27" s="903"/>
      <c r="AY27" s="903"/>
      <c r="AZ27" s="903"/>
      <c r="BA27" s="903"/>
      <c r="BB27" s="903"/>
      <c r="BC27" s="903"/>
      <c r="BD27" s="903"/>
      <c r="BE27" s="903"/>
      <c r="BF27" s="903"/>
      <c r="BG27" s="903"/>
      <c r="BH27" s="903"/>
      <c r="BI27" s="903"/>
      <c r="BJ27" s="903"/>
      <c r="BK27" s="903"/>
      <c r="BL27" s="903"/>
      <c r="BM27" s="903"/>
    </row>
    <row r="28" spans="1:65" x14ac:dyDescent="0.2">
      <c r="A28" s="129"/>
      <c r="B28" s="911" t="s">
        <v>224</v>
      </c>
      <c r="C28" s="817"/>
      <c r="D28" s="817"/>
      <c r="E28" s="817"/>
      <c r="F28" s="817"/>
      <c r="G28" s="817"/>
      <c r="H28" s="817"/>
      <c r="I28" s="817"/>
      <c r="J28" s="943"/>
      <c r="K28" s="944"/>
      <c r="L28" s="944"/>
      <c r="M28" s="944"/>
      <c r="N28" s="944"/>
      <c r="O28" s="944"/>
      <c r="P28" s="944"/>
      <c r="Q28" s="944"/>
      <c r="R28" s="944"/>
      <c r="S28" s="944"/>
      <c r="T28" s="944"/>
      <c r="U28" s="944"/>
      <c r="V28" s="944"/>
      <c r="W28" s="944"/>
      <c r="X28" s="944"/>
      <c r="Y28" s="945"/>
      <c r="Z28" s="946"/>
      <c r="AA28" s="946"/>
      <c r="AB28" s="946"/>
      <c r="AC28" s="947">
        <f>ROUNDDOWN(Z28,0)*0.35</f>
        <v>0</v>
      </c>
      <c r="AD28" s="947"/>
      <c r="AE28" s="947"/>
      <c r="AF28" s="948"/>
      <c r="AU28" s="903"/>
      <c r="AV28" s="903"/>
      <c r="AW28" s="903"/>
      <c r="AX28" s="903"/>
      <c r="AY28" s="903"/>
      <c r="AZ28" s="903"/>
      <c r="BA28" s="903"/>
      <c r="BB28" s="903"/>
      <c r="BC28" s="903"/>
      <c r="BD28" s="903"/>
      <c r="BE28" s="903"/>
      <c r="BF28" s="903"/>
      <c r="BG28" s="903"/>
      <c r="BH28" s="903"/>
      <c r="BI28" s="903"/>
      <c r="BJ28" s="903"/>
      <c r="BK28" s="903"/>
      <c r="BL28" s="903"/>
      <c r="BM28" s="903"/>
    </row>
    <row r="29" spans="1:65" x14ac:dyDescent="0.2">
      <c r="A29" s="129"/>
      <c r="B29" s="911" t="s">
        <v>225</v>
      </c>
      <c r="C29" s="817"/>
      <c r="D29" s="817"/>
      <c r="E29" s="817"/>
      <c r="F29" s="817"/>
      <c r="G29" s="817"/>
      <c r="H29" s="817"/>
      <c r="I29" s="817"/>
      <c r="J29" s="943"/>
      <c r="K29" s="944"/>
      <c r="L29" s="944"/>
      <c r="M29" s="944"/>
      <c r="N29" s="944"/>
      <c r="O29" s="944"/>
      <c r="P29" s="944"/>
      <c r="Q29" s="944"/>
      <c r="R29" s="944"/>
      <c r="S29" s="944"/>
      <c r="T29" s="944"/>
      <c r="U29" s="944"/>
      <c r="V29" s="944"/>
      <c r="W29" s="944"/>
      <c r="X29" s="944"/>
      <c r="Y29" s="945"/>
      <c r="Z29" s="946"/>
      <c r="AA29" s="946"/>
      <c r="AB29" s="946"/>
      <c r="AC29" s="947">
        <f>ROUNDDOWN(Z29,0)*0.07</f>
        <v>0</v>
      </c>
      <c r="AD29" s="947"/>
      <c r="AE29" s="947"/>
      <c r="AF29" s="948"/>
    </row>
    <row r="30" spans="1:65" x14ac:dyDescent="0.2">
      <c r="A30" s="129"/>
      <c r="B30" s="911" t="s">
        <v>226</v>
      </c>
      <c r="C30" s="817"/>
      <c r="D30" s="817"/>
      <c r="E30" s="817"/>
      <c r="F30" s="817"/>
      <c r="G30" s="817"/>
      <c r="H30" s="817"/>
      <c r="I30" s="817"/>
      <c r="J30" s="943"/>
      <c r="K30" s="944"/>
      <c r="L30" s="944"/>
      <c r="M30" s="944"/>
      <c r="N30" s="944"/>
      <c r="O30" s="944"/>
      <c r="P30" s="944"/>
      <c r="Q30" s="944"/>
      <c r="R30" s="944"/>
      <c r="S30" s="944"/>
      <c r="T30" s="944"/>
      <c r="U30" s="944"/>
      <c r="V30" s="944"/>
      <c r="W30" s="944"/>
      <c r="X30" s="944"/>
      <c r="Y30" s="945"/>
      <c r="Z30" s="946"/>
      <c r="AA30" s="946"/>
      <c r="AB30" s="946"/>
      <c r="AC30" s="947">
        <f>ROUNDDOWN(Z30,0)*0.1</f>
        <v>0</v>
      </c>
      <c r="AD30" s="947"/>
      <c r="AE30" s="947"/>
      <c r="AF30" s="948"/>
    </row>
    <row r="31" spans="1:65" x14ac:dyDescent="0.2">
      <c r="A31" s="129"/>
      <c r="B31" s="911" t="s">
        <v>227</v>
      </c>
      <c r="C31" s="817"/>
      <c r="D31" s="817"/>
      <c r="E31" s="817"/>
      <c r="F31" s="817"/>
      <c r="G31" s="817"/>
      <c r="H31" s="817"/>
      <c r="I31" s="818"/>
      <c r="J31" s="951"/>
      <c r="K31" s="952"/>
      <c r="L31" s="952"/>
      <c r="M31" s="952"/>
      <c r="N31" s="952"/>
      <c r="O31" s="952"/>
      <c r="P31" s="952"/>
      <c r="Q31" s="952"/>
      <c r="R31" s="952"/>
      <c r="S31" s="952"/>
      <c r="T31" s="952"/>
      <c r="U31" s="952"/>
      <c r="V31" s="952"/>
      <c r="W31" s="952"/>
      <c r="X31" s="952"/>
      <c r="Y31" s="953"/>
      <c r="Z31" s="946"/>
      <c r="AA31" s="946"/>
      <c r="AB31" s="946"/>
      <c r="AC31" s="947">
        <f>ROUNDDOWN(Z31,0)*0.05</f>
        <v>0</v>
      </c>
      <c r="AD31" s="947"/>
      <c r="AE31" s="947"/>
      <c r="AF31" s="948"/>
    </row>
    <row r="32" spans="1:65" x14ac:dyDescent="0.2">
      <c r="A32" s="129"/>
      <c r="B32" s="911" t="str">
        <f>IF('Dienstreiseantrag eintägig'!A24="14 anerkannter PKW der NPÄ's mit Zuschlag","Anerkannter PKW der NPÄ's mit Zuschlag",IF('Dienstreiseantrag eintägig'!A25="14 anerkannter PKW der NPÄ's mit Zuschlag","Anerkannter PKW der NPÄ's mit Zuschlag",IF('Dienstreiseantrag eintägig'!A26="14 anerkannter PKW der NPÄ's mit Zuschlag","Anerkannter PKW der NPÄ's mit Zuschlag",IF('Dienstreiseantrag eintägig'!A27="14 anerkannter PKW der NPÄ's mit Zuschlag","Anerkannter PKW der NPÄ's mit Zuschlag",""))))</f>
        <v/>
      </c>
      <c r="C32" s="817"/>
      <c r="D32" s="817"/>
      <c r="E32" s="817"/>
      <c r="F32" s="817"/>
      <c r="G32" s="817"/>
      <c r="H32" s="817"/>
      <c r="I32" s="817"/>
      <c r="J32" s="943"/>
      <c r="K32" s="944"/>
      <c r="L32" s="944"/>
      <c r="M32" s="944"/>
      <c r="N32" s="944"/>
      <c r="O32" s="944"/>
      <c r="P32" s="944"/>
      <c r="Q32" s="944"/>
      <c r="R32" s="944"/>
      <c r="S32" s="944"/>
      <c r="T32" s="944"/>
      <c r="U32" s="944"/>
      <c r="V32" s="944"/>
      <c r="W32" s="944"/>
      <c r="X32" s="944"/>
      <c r="Y32" s="945"/>
      <c r="Z32" s="946"/>
      <c r="AA32" s="946"/>
      <c r="AB32" s="946"/>
      <c r="AC32" s="947">
        <f>IF(B32="",0,ROUNDDOWN(Z32,0)*0.4)</f>
        <v>0</v>
      </c>
      <c r="AD32" s="947"/>
      <c r="AE32" s="947"/>
      <c r="AF32" s="948"/>
    </row>
    <row r="33" spans="1:39" x14ac:dyDescent="0.2">
      <c r="A33" s="129"/>
      <c r="B33" s="912"/>
      <c r="C33" s="913"/>
      <c r="D33" s="913"/>
      <c r="E33" s="913"/>
      <c r="F33" s="913"/>
      <c r="G33" s="913"/>
      <c r="H33" s="913"/>
      <c r="I33" s="913"/>
      <c r="J33" s="913"/>
      <c r="K33" s="913"/>
      <c r="L33" s="913"/>
      <c r="M33" s="913"/>
      <c r="N33" s="913"/>
      <c r="O33" s="913"/>
      <c r="P33" s="913"/>
      <c r="Q33" s="913"/>
      <c r="R33" s="913"/>
      <c r="S33" s="913"/>
      <c r="T33" s="913"/>
      <c r="U33" s="913"/>
      <c r="V33" s="913"/>
      <c r="W33" s="913"/>
      <c r="X33" s="913"/>
      <c r="Y33" s="914"/>
      <c r="Z33" s="911" t="s">
        <v>228</v>
      </c>
      <c r="AA33" s="817"/>
      <c r="AB33" s="818"/>
      <c r="AC33" s="954">
        <f>SUM(AC26:AF32)</f>
        <v>0</v>
      </c>
      <c r="AD33" s="955"/>
      <c r="AE33" s="955"/>
      <c r="AF33" s="956"/>
    </row>
    <row r="34" spans="1:39" s="120" customFormat="1" ht="18.75" customHeight="1" x14ac:dyDescent="0.15">
      <c r="A34" s="957" t="s">
        <v>229</v>
      </c>
      <c r="B34" s="949"/>
      <c r="C34" s="949"/>
      <c r="D34" s="949"/>
      <c r="E34" s="949"/>
      <c r="F34" s="949"/>
      <c r="G34" s="949"/>
      <c r="H34" s="949"/>
      <c r="I34" s="949"/>
      <c r="J34" s="958" t="s">
        <v>220</v>
      </c>
      <c r="K34" s="959"/>
      <c r="L34" s="959"/>
      <c r="M34" s="141" t="str">
        <f>IF(A35&gt;0," *","")</f>
        <v/>
      </c>
      <c r="N34" s="156"/>
      <c r="O34" s="156"/>
      <c r="P34" s="156"/>
      <c r="Q34" s="156"/>
      <c r="R34" s="156"/>
      <c r="S34" s="156"/>
      <c r="T34" s="156"/>
      <c r="U34" s="157"/>
      <c r="V34" s="960" t="s">
        <v>230</v>
      </c>
      <c r="W34" s="961"/>
      <c r="X34" s="961"/>
      <c r="Y34" s="158" t="str">
        <f>IF(A35&gt;0," *","")</f>
        <v/>
      </c>
      <c r="Z34" s="960" t="s">
        <v>136</v>
      </c>
      <c r="AA34" s="961"/>
      <c r="AB34" s="158" t="str">
        <f>IF(A35&gt;0," *","")</f>
        <v/>
      </c>
      <c r="AC34" s="949" t="s">
        <v>221</v>
      </c>
      <c r="AD34" s="949"/>
      <c r="AE34" s="949"/>
      <c r="AF34" s="950"/>
    </row>
    <row r="35" spans="1:39" s="120" customFormat="1" ht="12.4" customHeight="1" x14ac:dyDescent="0.2">
      <c r="A35" s="964"/>
      <c r="B35" s="965"/>
      <c r="C35" s="965"/>
      <c r="D35" s="965"/>
      <c r="E35" s="965"/>
      <c r="F35" s="965"/>
      <c r="G35" s="965"/>
      <c r="H35" s="965"/>
      <c r="I35" s="965"/>
      <c r="J35" s="966"/>
      <c r="K35" s="966"/>
      <c r="L35" s="966"/>
      <c r="M35" s="966"/>
      <c r="N35" s="966"/>
      <c r="O35" s="966"/>
      <c r="P35" s="966"/>
      <c r="Q35" s="966"/>
      <c r="R35" s="966"/>
      <c r="S35" s="966"/>
      <c r="T35" s="966"/>
      <c r="U35" s="966"/>
      <c r="V35" s="967"/>
      <c r="W35" s="968"/>
      <c r="X35" s="968"/>
      <c r="Y35" s="969"/>
      <c r="Z35" s="970"/>
      <c r="AA35" s="971"/>
      <c r="AB35" s="972"/>
      <c r="AC35" s="962">
        <f>V35*(ROUNDDOWN(Z35,0))*0.02</f>
        <v>0</v>
      </c>
      <c r="AD35" s="962"/>
      <c r="AE35" s="962"/>
      <c r="AF35" s="963"/>
      <c r="AM35" s="360"/>
    </row>
    <row r="36" spans="1:39" s="120" customFormat="1" ht="12.4" customHeight="1" x14ac:dyDescent="0.2">
      <c r="A36" s="964"/>
      <c r="B36" s="965"/>
      <c r="C36" s="965"/>
      <c r="D36" s="965"/>
      <c r="E36" s="965"/>
      <c r="F36" s="965"/>
      <c r="G36" s="965"/>
      <c r="H36" s="965"/>
      <c r="I36" s="965"/>
      <c r="J36" s="966"/>
      <c r="K36" s="966"/>
      <c r="L36" s="966"/>
      <c r="M36" s="966"/>
      <c r="N36" s="966"/>
      <c r="O36" s="966"/>
      <c r="P36" s="966"/>
      <c r="Q36" s="966"/>
      <c r="R36" s="966"/>
      <c r="S36" s="966"/>
      <c r="T36" s="966"/>
      <c r="U36" s="966"/>
      <c r="V36" s="967"/>
      <c r="W36" s="968"/>
      <c r="X36" s="968"/>
      <c r="Y36" s="969"/>
      <c r="Z36" s="970"/>
      <c r="AA36" s="971"/>
      <c r="AB36" s="972"/>
      <c r="AC36" s="962">
        <f>V36*(ROUNDDOWN(Z36,0))*0.02</f>
        <v>0</v>
      </c>
      <c r="AD36" s="962"/>
      <c r="AE36" s="962"/>
      <c r="AF36" s="963"/>
    </row>
    <row r="37" spans="1:39" ht="12.4" customHeight="1" x14ac:dyDescent="0.2">
      <c r="A37" s="964"/>
      <c r="B37" s="965"/>
      <c r="C37" s="965"/>
      <c r="D37" s="965"/>
      <c r="E37" s="965"/>
      <c r="F37" s="965"/>
      <c r="G37" s="965"/>
      <c r="H37" s="965"/>
      <c r="I37" s="965"/>
      <c r="J37" s="966"/>
      <c r="K37" s="966"/>
      <c r="L37" s="966"/>
      <c r="M37" s="966"/>
      <c r="N37" s="966"/>
      <c r="O37" s="966"/>
      <c r="P37" s="966"/>
      <c r="Q37" s="966"/>
      <c r="R37" s="966"/>
      <c r="S37" s="966"/>
      <c r="T37" s="966"/>
      <c r="U37" s="966"/>
      <c r="V37" s="967"/>
      <c r="W37" s="968"/>
      <c r="X37" s="968"/>
      <c r="Y37" s="969"/>
      <c r="Z37" s="970"/>
      <c r="AA37" s="971"/>
      <c r="AB37" s="972"/>
      <c r="AC37" s="962">
        <f>V37*(ROUNDDOWN(Z37,0))*0.02</f>
        <v>0</v>
      </c>
      <c r="AD37" s="962"/>
      <c r="AE37" s="962"/>
      <c r="AF37" s="963"/>
    </row>
    <row r="38" spans="1:39" ht="12.4" customHeight="1" x14ac:dyDescent="0.2">
      <c r="A38" s="964"/>
      <c r="B38" s="965"/>
      <c r="C38" s="965"/>
      <c r="D38" s="965"/>
      <c r="E38" s="965"/>
      <c r="F38" s="965"/>
      <c r="G38" s="965"/>
      <c r="H38" s="965"/>
      <c r="I38" s="965"/>
      <c r="J38" s="966"/>
      <c r="K38" s="966"/>
      <c r="L38" s="966"/>
      <c r="M38" s="966"/>
      <c r="N38" s="966"/>
      <c r="O38" s="966"/>
      <c r="P38" s="966"/>
      <c r="Q38" s="966"/>
      <c r="R38" s="966"/>
      <c r="S38" s="966"/>
      <c r="T38" s="966"/>
      <c r="U38" s="966"/>
      <c r="V38" s="967"/>
      <c r="W38" s="968"/>
      <c r="X38" s="968"/>
      <c r="Y38" s="969"/>
      <c r="Z38" s="970"/>
      <c r="AA38" s="971"/>
      <c r="AB38" s="972"/>
      <c r="AC38" s="962">
        <f>V38*(ROUNDDOWN(Z38,0))*0.02</f>
        <v>0</v>
      </c>
      <c r="AD38" s="962"/>
      <c r="AE38" s="962"/>
      <c r="AF38" s="963"/>
    </row>
    <row r="39" spans="1:39" ht="12.4" customHeight="1" x14ac:dyDescent="0.2">
      <c r="A39" s="973"/>
      <c r="B39" s="763"/>
      <c r="C39" s="763"/>
      <c r="D39" s="763"/>
      <c r="E39" s="763"/>
      <c r="F39" s="763"/>
      <c r="G39" s="763"/>
      <c r="H39" s="763"/>
      <c r="I39" s="763"/>
      <c r="J39" s="763"/>
      <c r="K39" s="763"/>
      <c r="L39" s="763"/>
      <c r="M39" s="763"/>
      <c r="N39" s="763"/>
      <c r="O39" s="763"/>
      <c r="P39" s="763"/>
      <c r="Q39" s="763"/>
      <c r="R39" s="763"/>
      <c r="S39" s="763"/>
      <c r="T39" s="763"/>
      <c r="U39" s="763"/>
      <c r="V39" s="763"/>
      <c r="W39" s="763"/>
      <c r="X39" s="763"/>
      <c r="Y39" s="764"/>
      <c r="Z39" s="762" t="s">
        <v>228</v>
      </c>
      <c r="AA39" s="763"/>
      <c r="AB39" s="764"/>
      <c r="AC39" s="974">
        <f>SUM(AC35:AF38)</f>
        <v>0</v>
      </c>
      <c r="AD39" s="974"/>
      <c r="AE39" s="974"/>
      <c r="AF39" s="975"/>
    </row>
    <row r="40" spans="1:39" s="24" customFormat="1" ht="9" customHeight="1" x14ac:dyDescent="0.15">
      <c r="A40" s="122" t="s">
        <v>231</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59"/>
      <c r="AA40" s="159"/>
      <c r="AB40" s="159"/>
      <c r="AC40" s="123"/>
      <c r="AD40" s="123"/>
      <c r="AE40" s="123"/>
      <c r="AF40" s="124"/>
    </row>
    <row r="41" spans="1:39" ht="18.75" customHeight="1" x14ac:dyDescent="0.2">
      <c r="A41" s="957" t="s">
        <v>232</v>
      </c>
      <c r="B41" s="949"/>
      <c r="C41" s="949" t="s">
        <v>233</v>
      </c>
      <c r="D41" s="949"/>
      <c r="E41" s="949"/>
      <c r="F41" s="949"/>
      <c r="G41" s="949"/>
      <c r="H41" s="949"/>
      <c r="I41" s="949"/>
      <c r="J41" s="949"/>
      <c r="K41" s="949"/>
      <c r="L41" s="949"/>
      <c r="M41" s="949" t="s">
        <v>234</v>
      </c>
      <c r="N41" s="949"/>
      <c r="O41" s="949"/>
      <c r="P41" s="949"/>
      <c r="Q41" s="949" t="s">
        <v>235</v>
      </c>
      <c r="R41" s="949"/>
      <c r="S41" s="949"/>
      <c r="T41" s="949"/>
      <c r="U41" s="949" t="s">
        <v>236</v>
      </c>
      <c r="V41" s="949"/>
      <c r="W41" s="949"/>
      <c r="X41" s="949"/>
      <c r="Y41" s="35"/>
      <c r="Z41" s="35"/>
      <c r="AA41" s="35"/>
      <c r="AB41" s="35"/>
      <c r="AC41" s="35"/>
      <c r="AD41" s="35"/>
      <c r="AE41" s="35"/>
      <c r="AF41" s="48"/>
    </row>
    <row r="42" spans="1:39" x14ac:dyDescent="0.2">
      <c r="A42" s="979">
        <v>1</v>
      </c>
      <c r="B42" s="980"/>
      <c r="C42" s="981"/>
      <c r="D42" s="982"/>
      <c r="E42" s="982"/>
      <c r="F42" s="982"/>
      <c r="G42" s="982"/>
      <c r="H42" s="982"/>
      <c r="I42" s="982"/>
      <c r="J42" s="982"/>
      <c r="K42" s="982"/>
      <c r="L42" s="983"/>
      <c r="M42" s="984"/>
      <c r="N42" s="985"/>
      <c r="O42" s="985"/>
      <c r="P42" s="986"/>
      <c r="Q42" s="987"/>
      <c r="R42" s="988"/>
      <c r="S42" s="988"/>
      <c r="T42" s="989"/>
      <c r="U42" s="976"/>
      <c r="V42" s="977"/>
      <c r="W42" s="977"/>
      <c r="X42" s="978"/>
      <c r="Y42" s="35"/>
      <c r="Z42" s="35"/>
      <c r="AA42" s="35"/>
      <c r="AB42" s="35"/>
      <c r="AC42" s="35"/>
      <c r="AD42" s="35"/>
      <c r="AE42" s="35"/>
      <c r="AF42" s="48"/>
    </row>
    <row r="43" spans="1:39" x14ac:dyDescent="0.2">
      <c r="A43" s="979">
        <v>2</v>
      </c>
      <c r="B43" s="980"/>
      <c r="C43" s="981"/>
      <c r="D43" s="982"/>
      <c r="E43" s="982"/>
      <c r="F43" s="982"/>
      <c r="G43" s="982"/>
      <c r="H43" s="982"/>
      <c r="I43" s="982"/>
      <c r="J43" s="982"/>
      <c r="K43" s="982"/>
      <c r="L43" s="983"/>
      <c r="M43" s="984"/>
      <c r="N43" s="985"/>
      <c r="O43" s="985"/>
      <c r="P43" s="986"/>
      <c r="Q43" s="987"/>
      <c r="R43" s="988"/>
      <c r="S43" s="988"/>
      <c r="T43" s="989"/>
      <c r="U43" s="976"/>
      <c r="V43" s="977"/>
      <c r="W43" s="977"/>
      <c r="X43" s="978"/>
      <c r="Y43" s="35"/>
      <c r="Z43" s="35"/>
      <c r="AA43" s="35"/>
      <c r="AB43" s="35"/>
      <c r="AC43" s="35"/>
      <c r="AD43" s="35"/>
      <c r="AE43" s="35"/>
      <c r="AF43" s="48"/>
    </row>
    <row r="44" spans="1:39" x14ac:dyDescent="0.2">
      <c r="A44" s="979">
        <v>3</v>
      </c>
      <c r="B44" s="980"/>
      <c r="C44" s="981"/>
      <c r="D44" s="982"/>
      <c r="E44" s="982"/>
      <c r="F44" s="982"/>
      <c r="G44" s="982"/>
      <c r="H44" s="982"/>
      <c r="I44" s="982"/>
      <c r="J44" s="982"/>
      <c r="K44" s="982"/>
      <c r="L44" s="983"/>
      <c r="M44" s="984"/>
      <c r="N44" s="985"/>
      <c r="O44" s="985"/>
      <c r="P44" s="986"/>
      <c r="Q44" s="987"/>
      <c r="R44" s="988"/>
      <c r="S44" s="988"/>
      <c r="T44" s="989"/>
      <c r="U44" s="976"/>
      <c r="V44" s="977"/>
      <c r="W44" s="977"/>
      <c r="X44" s="978"/>
      <c r="Y44" s="35"/>
      <c r="Z44" s="35"/>
      <c r="AA44" s="35"/>
      <c r="AB44" s="35"/>
      <c r="AC44" s="35"/>
      <c r="AD44" s="35"/>
      <c r="AE44" s="35"/>
      <c r="AF44" s="48"/>
    </row>
    <row r="45" spans="1:39" x14ac:dyDescent="0.2">
      <c r="A45" s="979">
        <v>4</v>
      </c>
      <c r="B45" s="980"/>
      <c r="C45" s="981"/>
      <c r="D45" s="982"/>
      <c r="E45" s="982"/>
      <c r="F45" s="982"/>
      <c r="G45" s="982"/>
      <c r="H45" s="982"/>
      <c r="I45" s="982"/>
      <c r="J45" s="982"/>
      <c r="K45" s="982"/>
      <c r="L45" s="983"/>
      <c r="M45" s="984"/>
      <c r="N45" s="985"/>
      <c r="O45" s="985"/>
      <c r="P45" s="986"/>
      <c r="Q45" s="987"/>
      <c r="R45" s="988"/>
      <c r="S45" s="988"/>
      <c r="T45" s="989"/>
      <c r="U45" s="976"/>
      <c r="V45" s="977"/>
      <c r="W45" s="977"/>
      <c r="X45" s="978"/>
      <c r="Y45" s="35"/>
      <c r="Z45" s="35"/>
      <c r="AA45" s="35"/>
      <c r="AB45" s="35"/>
      <c r="AC45" s="35"/>
      <c r="AD45" s="35"/>
      <c r="AE45" s="35"/>
      <c r="AF45" s="48"/>
    </row>
    <row r="46" spans="1:39" x14ac:dyDescent="0.2">
      <c r="A46" s="979">
        <v>5</v>
      </c>
      <c r="B46" s="980"/>
      <c r="C46" s="981"/>
      <c r="D46" s="982"/>
      <c r="E46" s="982"/>
      <c r="F46" s="982"/>
      <c r="G46" s="982"/>
      <c r="H46" s="982"/>
      <c r="I46" s="982"/>
      <c r="J46" s="982"/>
      <c r="K46" s="982"/>
      <c r="L46" s="983"/>
      <c r="M46" s="984"/>
      <c r="N46" s="985"/>
      <c r="O46" s="985"/>
      <c r="P46" s="986"/>
      <c r="Q46" s="987"/>
      <c r="R46" s="988"/>
      <c r="S46" s="988"/>
      <c r="T46" s="989"/>
      <c r="U46" s="976"/>
      <c r="V46" s="977"/>
      <c r="W46" s="977"/>
      <c r="X46" s="978"/>
      <c r="Y46" s="35"/>
      <c r="Z46" s="35"/>
      <c r="AA46" s="35"/>
      <c r="AB46" s="35"/>
      <c r="AC46" s="35"/>
      <c r="AD46" s="35"/>
      <c r="AE46" s="35"/>
      <c r="AF46" s="48"/>
    </row>
    <row r="47" spans="1:39" x14ac:dyDescent="0.2">
      <c r="A47" s="979">
        <v>6</v>
      </c>
      <c r="B47" s="980"/>
      <c r="C47" s="981"/>
      <c r="D47" s="982"/>
      <c r="E47" s="982"/>
      <c r="F47" s="982"/>
      <c r="G47" s="982"/>
      <c r="H47" s="982"/>
      <c r="I47" s="982"/>
      <c r="J47" s="982"/>
      <c r="K47" s="982"/>
      <c r="L47" s="983"/>
      <c r="M47" s="984"/>
      <c r="N47" s="985"/>
      <c r="O47" s="985"/>
      <c r="P47" s="986"/>
      <c r="Q47" s="987"/>
      <c r="R47" s="988"/>
      <c r="S47" s="988"/>
      <c r="T47" s="989"/>
      <c r="U47" s="976"/>
      <c r="V47" s="977"/>
      <c r="W47" s="977"/>
      <c r="X47" s="978"/>
      <c r="Y47" s="35"/>
      <c r="Z47" s="35"/>
      <c r="AA47" s="35"/>
      <c r="AB47" s="35"/>
      <c r="AC47" s="35"/>
      <c r="AD47" s="35"/>
      <c r="AE47" s="35"/>
      <c r="AF47" s="48"/>
    </row>
    <row r="48" spans="1:39" ht="12.4" customHeight="1" thickBot="1" x14ac:dyDescent="0.25">
      <c r="A48" s="990"/>
      <c r="B48" s="991"/>
      <c r="C48" s="991"/>
      <c r="D48" s="991"/>
      <c r="E48" s="991"/>
      <c r="F48" s="991"/>
      <c r="G48" s="991"/>
      <c r="H48" s="991"/>
      <c r="I48" s="991"/>
      <c r="J48" s="991"/>
      <c r="K48" s="991"/>
      <c r="L48" s="991"/>
      <c r="M48" s="991"/>
      <c r="N48" s="991"/>
      <c r="O48" s="991"/>
      <c r="P48" s="991"/>
      <c r="Q48" s="991"/>
      <c r="R48" s="991"/>
      <c r="S48" s="991"/>
      <c r="T48" s="991"/>
      <c r="U48" s="991"/>
      <c r="V48" s="991"/>
      <c r="W48" s="991"/>
      <c r="X48" s="991"/>
      <c r="Y48" s="992"/>
      <c r="Z48" s="993" t="s">
        <v>228</v>
      </c>
      <c r="AA48" s="993"/>
      <c r="AB48" s="993"/>
      <c r="AC48" s="994">
        <f>SUM(U42:X47)</f>
        <v>0</v>
      </c>
      <c r="AD48" s="994"/>
      <c r="AE48" s="994"/>
      <c r="AF48" s="995"/>
    </row>
    <row r="49" spans="1:32" s="24" customFormat="1" ht="9" customHeight="1" x14ac:dyDescent="0.15">
      <c r="A49" s="160" t="s">
        <v>327</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59"/>
      <c r="AA49" s="159"/>
      <c r="AB49" s="159"/>
      <c r="AC49" s="123"/>
      <c r="AD49" s="123"/>
      <c r="AE49" s="123"/>
      <c r="AF49" s="124"/>
    </row>
    <row r="50" spans="1:32" ht="12.75" customHeight="1" x14ac:dyDescent="0.2">
      <c r="A50" s="957" t="s">
        <v>232</v>
      </c>
      <c r="B50" s="949"/>
      <c r="C50" s="949" t="s">
        <v>233</v>
      </c>
      <c r="D50" s="949"/>
      <c r="E50" s="949"/>
      <c r="F50" s="949"/>
      <c r="G50" s="949"/>
      <c r="H50" s="949"/>
      <c r="I50" s="949"/>
      <c r="J50" s="949"/>
      <c r="K50" s="949"/>
      <c r="L50" s="949"/>
      <c r="M50" s="762" t="s">
        <v>237</v>
      </c>
      <c r="N50" s="763"/>
      <c r="O50" s="763"/>
      <c r="P50" s="763"/>
      <c r="Q50" s="763"/>
      <c r="R50" s="763"/>
      <c r="S50" s="763"/>
      <c r="T50" s="764"/>
      <c r="U50" s="949" t="s">
        <v>236</v>
      </c>
      <c r="V50" s="949"/>
      <c r="W50" s="949"/>
      <c r="X50" s="949"/>
      <c r="Y50" s="35"/>
      <c r="Z50" s="35"/>
      <c r="AA50" s="35"/>
      <c r="AB50" s="35"/>
      <c r="AC50" s="35"/>
      <c r="AD50" s="35"/>
      <c r="AE50" s="35"/>
      <c r="AF50" s="48"/>
    </row>
    <row r="51" spans="1:32" x14ac:dyDescent="0.2">
      <c r="A51" s="996">
        <v>1</v>
      </c>
      <c r="B51" s="997"/>
      <c r="C51" s="966"/>
      <c r="D51" s="966"/>
      <c r="E51" s="966"/>
      <c r="F51" s="966"/>
      <c r="G51" s="966"/>
      <c r="H51" s="966"/>
      <c r="I51" s="966"/>
      <c r="J51" s="966"/>
      <c r="K51" s="966"/>
      <c r="L51" s="966"/>
      <c r="M51" s="987"/>
      <c r="N51" s="988"/>
      <c r="O51" s="988"/>
      <c r="P51" s="988"/>
      <c r="Q51" s="988"/>
      <c r="R51" s="988"/>
      <c r="S51" s="988"/>
      <c r="T51" s="989"/>
      <c r="U51" s="998"/>
      <c r="V51" s="998"/>
      <c r="W51" s="998"/>
      <c r="X51" s="998"/>
      <c r="Y51" s="35"/>
      <c r="Z51" s="35"/>
      <c r="AA51" s="35"/>
      <c r="AB51" s="35"/>
      <c r="AC51" s="35"/>
      <c r="AD51" s="35"/>
      <c r="AE51" s="35"/>
      <c r="AF51" s="48"/>
    </row>
    <row r="52" spans="1:32" x14ac:dyDescent="0.2">
      <c r="A52" s="996">
        <v>2</v>
      </c>
      <c r="B52" s="997"/>
      <c r="C52" s="966"/>
      <c r="D52" s="966"/>
      <c r="E52" s="966"/>
      <c r="F52" s="966"/>
      <c r="G52" s="966"/>
      <c r="H52" s="966"/>
      <c r="I52" s="966"/>
      <c r="J52" s="966"/>
      <c r="K52" s="966"/>
      <c r="L52" s="966"/>
      <c r="M52" s="987"/>
      <c r="N52" s="988"/>
      <c r="O52" s="988"/>
      <c r="P52" s="988"/>
      <c r="Q52" s="988"/>
      <c r="R52" s="988"/>
      <c r="S52" s="988"/>
      <c r="T52" s="989"/>
      <c r="U52" s="998"/>
      <c r="V52" s="998"/>
      <c r="W52" s="998"/>
      <c r="X52" s="998"/>
      <c r="Y52" s="35"/>
      <c r="Z52" s="35"/>
      <c r="AA52" s="35"/>
      <c r="AB52" s="35"/>
      <c r="AC52" s="35"/>
      <c r="AD52" s="35"/>
      <c r="AE52" s="35"/>
      <c r="AF52" s="48"/>
    </row>
    <row r="53" spans="1:32" x14ac:dyDescent="0.2">
      <c r="A53" s="996">
        <v>3</v>
      </c>
      <c r="B53" s="997"/>
      <c r="C53" s="966"/>
      <c r="D53" s="966"/>
      <c r="E53" s="966"/>
      <c r="F53" s="966"/>
      <c r="G53" s="966"/>
      <c r="H53" s="966"/>
      <c r="I53" s="966"/>
      <c r="J53" s="966"/>
      <c r="K53" s="966"/>
      <c r="L53" s="966"/>
      <c r="M53" s="987"/>
      <c r="N53" s="988"/>
      <c r="O53" s="988"/>
      <c r="P53" s="988"/>
      <c r="Q53" s="988"/>
      <c r="R53" s="988"/>
      <c r="S53" s="988"/>
      <c r="T53" s="989"/>
      <c r="U53" s="998"/>
      <c r="V53" s="998"/>
      <c r="W53" s="998"/>
      <c r="X53" s="998"/>
      <c r="Y53" s="35"/>
      <c r="Z53" s="35"/>
      <c r="AA53" s="35"/>
      <c r="AB53" s="35"/>
      <c r="AC53" s="35"/>
      <c r="AD53" s="35"/>
      <c r="AE53" s="35"/>
      <c r="AF53" s="48"/>
    </row>
    <row r="54" spans="1:32" ht="12.4" customHeight="1" x14ac:dyDescent="0.2">
      <c r="A54" s="973"/>
      <c r="B54" s="763"/>
      <c r="C54" s="763"/>
      <c r="D54" s="763"/>
      <c r="E54" s="763"/>
      <c r="F54" s="763"/>
      <c r="G54" s="763"/>
      <c r="H54" s="763"/>
      <c r="I54" s="763"/>
      <c r="J54" s="763"/>
      <c r="K54" s="763"/>
      <c r="L54" s="763"/>
      <c r="M54" s="763"/>
      <c r="N54" s="763"/>
      <c r="O54" s="763"/>
      <c r="P54" s="763"/>
      <c r="Q54" s="763"/>
      <c r="R54" s="763"/>
      <c r="S54" s="763"/>
      <c r="T54" s="763"/>
      <c r="U54" s="763"/>
      <c r="V54" s="763"/>
      <c r="W54" s="763"/>
      <c r="X54" s="763"/>
      <c r="Y54" s="764"/>
      <c r="Z54" s="949" t="s">
        <v>228</v>
      </c>
      <c r="AA54" s="949"/>
      <c r="AB54" s="949"/>
      <c r="AC54" s="974">
        <f>SUM(U51:X53)</f>
        <v>0</v>
      </c>
      <c r="AD54" s="974"/>
      <c r="AE54" s="974"/>
      <c r="AF54" s="975"/>
    </row>
    <row r="55" spans="1:32" ht="17.649999999999999" customHeight="1" x14ac:dyDescent="0.2">
      <c r="A55" s="999" t="s">
        <v>238</v>
      </c>
      <c r="B55" s="693"/>
      <c r="C55" s="693"/>
      <c r="D55" s="693"/>
      <c r="E55" s="693"/>
      <c r="F55" s="693"/>
      <c r="G55" s="693"/>
      <c r="H55" s="693"/>
      <c r="I55" s="693"/>
      <c r="J55" s="693"/>
      <c r="K55" s="1000">
        <f>'Dienstreiseantrag eintägig'!K47:L47</f>
        <v>0</v>
      </c>
      <c r="L55" s="1001"/>
      <c r="M55" s="1002" t="s">
        <v>239</v>
      </c>
      <c r="N55" s="1003"/>
      <c r="O55" s="1003"/>
      <c r="P55" s="1003"/>
      <c r="Q55" s="1003"/>
      <c r="R55" s="1003"/>
      <c r="S55" s="1003"/>
      <c r="T55" s="1003"/>
      <c r="U55" s="1003"/>
      <c r="V55" s="1003"/>
      <c r="W55" s="1003"/>
      <c r="X55" s="1003"/>
      <c r="Y55" s="278" t="str">
        <f>IF(K55="ja"," *","")</f>
        <v/>
      </c>
      <c r="Z55" s="692" t="s">
        <v>240</v>
      </c>
      <c r="AA55" s="693"/>
      <c r="AB55" s="694"/>
      <c r="AC55" s="1004"/>
      <c r="AD55" s="1005"/>
      <c r="AE55" s="1005"/>
      <c r="AF55" s="1006"/>
    </row>
    <row r="56" spans="1:32" s="24" customFormat="1" ht="9" customHeight="1" x14ac:dyDescent="0.15">
      <c r="A56" s="790" t="s">
        <v>328</v>
      </c>
      <c r="B56" s="698"/>
      <c r="C56" s="698"/>
      <c r="D56" s="698"/>
      <c r="E56" s="698"/>
      <c r="F56" s="698"/>
      <c r="G56" s="698"/>
      <c r="H56" s="698"/>
      <c r="I56" s="698"/>
      <c r="J56" s="698"/>
      <c r="K56" s="698"/>
      <c r="L56" s="698"/>
      <c r="M56" s="698"/>
      <c r="N56" s="698"/>
      <c r="O56" s="698"/>
      <c r="P56" s="698"/>
      <c r="Q56" s="698"/>
      <c r="R56" s="698"/>
      <c r="S56" s="698"/>
      <c r="T56" s="698"/>
      <c r="U56" s="698"/>
      <c r="V56" s="698"/>
      <c r="W56" s="698"/>
      <c r="X56" s="698"/>
      <c r="Y56" s="698"/>
      <c r="Z56" s="698"/>
      <c r="AA56" s="698"/>
      <c r="AB56" s="698"/>
      <c r="AC56" s="698"/>
      <c r="AD56" s="698"/>
      <c r="AE56" s="698"/>
      <c r="AF56" s="847"/>
    </row>
    <row r="57" spans="1:32" ht="12.75" customHeight="1" x14ac:dyDescent="0.2">
      <c r="A57" s="1030" t="str">
        <f>IF(Q1="Auslandsdienstreise","Bitte geben Sie für die Berechnung des Tagegeldes die Uhrzeiten der Grenzübertritte (bzw. Landezeitpunkte Flug) an.","")</f>
        <v/>
      </c>
      <c r="B57" s="1031"/>
      <c r="C57" s="1031"/>
      <c r="D57" s="1031"/>
      <c r="E57" s="1031"/>
      <c r="F57" s="1031"/>
      <c r="G57" s="1031"/>
      <c r="H57" s="1031"/>
      <c r="I57" s="1031"/>
      <c r="J57" s="1031"/>
      <c r="K57" s="1031"/>
      <c r="L57" s="1031"/>
      <c r="M57" s="1031"/>
      <c r="N57" s="1031"/>
      <c r="O57" s="1031"/>
      <c r="P57" s="1031"/>
      <c r="Q57" s="1031"/>
      <c r="R57" s="1031"/>
      <c r="S57" s="1031"/>
      <c r="T57" s="1031"/>
      <c r="U57" s="1031"/>
      <c r="V57" s="1031"/>
      <c r="W57" s="1031"/>
      <c r="X57" s="1031"/>
      <c r="Y57" s="1031"/>
      <c r="Z57" s="1031"/>
      <c r="AA57" s="1031"/>
      <c r="AB57" s="1031"/>
      <c r="AC57" s="1031"/>
      <c r="AD57" s="1031"/>
      <c r="AE57" s="1031"/>
      <c r="AF57" s="1032"/>
    </row>
    <row r="58" spans="1:32" ht="12.75" customHeight="1" x14ac:dyDescent="0.2">
      <c r="A58" s="1033"/>
      <c r="B58" s="1034"/>
      <c r="C58" s="1034"/>
      <c r="D58" s="1034"/>
      <c r="E58" s="1034"/>
      <c r="F58" s="1034"/>
      <c r="G58" s="1034"/>
      <c r="H58" s="1034"/>
      <c r="I58" s="1034"/>
      <c r="J58" s="1034"/>
      <c r="K58" s="1034"/>
      <c r="L58" s="1034"/>
      <c r="M58" s="1034"/>
      <c r="N58" s="1034"/>
      <c r="O58" s="1034"/>
      <c r="P58" s="1034"/>
      <c r="Q58" s="1034"/>
      <c r="R58" s="1034"/>
      <c r="S58" s="1034"/>
      <c r="T58" s="1034"/>
      <c r="U58" s="1034"/>
      <c r="V58" s="1034"/>
      <c r="W58" s="1034"/>
      <c r="X58" s="1034"/>
      <c r="Y58" s="1034"/>
      <c r="Z58" s="1034"/>
      <c r="AA58" s="1034"/>
      <c r="AB58" s="1034"/>
      <c r="AC58" s="1034"/>
      <c r="AD58" s="1034"/>
      <c r="AE58" s="1034"/>
      <c r="AF58" s="1035"/>
    </row>
    <row r="59" spans="1:32" ht="12.75" customHeight="1" x14ac:dyDescent="0.2">
      <c r="A59" s="1033"/>
      <c r="B59" s="1034"/>
      <c r="C59" s="1034"/>
      <c r="D59" s="1034"/>
      <c r="E59" s="1034"/>
      <c r="F59" s="1034"/>
      <c r="G59" s="1034"/>
      <c r="H59" s="1034"/>
      <c r="I59" s="1034"/>
      <c r="J59" s="1034"/>
      <c r="K59" s="1034"/>
      <c r="L59" s="1034"/>
      <c r="M59" s="1034"/>
      <c r="N59" s="1034"/>
      <c r="O59" s="1034"/>
      <c r="P59" s="1034"/>
      <c r="Q59" s="1034"/>
      <c r="R59" s="1034"/>
      <c r="S59" s="1034"/>
      <c r="T59" s="1034"/>
      <c r="U59" s="1034"/>
      <c r="V59" s="1034"/>
      <c r="W59" s="1034"/>
      <c r="X59" s="1034"/>
      <c r="Y59" s="1034"/>
      <c r="Z59" s="1034"/>
      <c r="AA59" s="1034"/>
      <c r="AB59" s="1034"/>
      <c r="AC59" s="1034"/>
      <c r="AD59" s="1034"/>
      <c r="AE59" s="1034"/>
      <c r="AF59" s="1035"/>
    </row>
    <row r="60" spans="1:32" ht="12.75" customHeight="1" thickBot="1" x14ac:dyDescent="0.25">
      <c r="A60" s="1024"/>
      <c r="B60" s="1025"/>
      <c r="C60" s="1025"/>
      <c r="D60" s="1025"/>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c r="AE60" s="1025"/>
      <c r="AF60" s="1026"/>
    </row>
    <row r="61" spans="1:32" x14ac:dyDescent="0.2">
      <c r="A61" s="161" t="s">
        <v>241</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48"/>
    </row>
    <row r="62" spans="1:32" s="24" customFormat="1" ht="21.4" customHeight="1" x14ac:dyDescent="0.15">
      <c r="A62" s="1027" t="s">
        <v>242</v>
      </c>
      <c r="B62" s="1028"/>
      <c r="C62" s="1028"/>
      <c r="D62" s="1028"/>
      <c r="E62" s="1028"/>
      <c r="F62" s="1028"/>
      <c r="G62" s="1028"/>
      <c r="H62" s="1028"/>
      <c r="I62" s="1028"/>
      <c r="J62" s="1028"/>
      <c r="K62" s="1028"/>
      <c r="L62" s="1028"/>
      <c r="M62" s="1028"/>
      <c r="N62" s="1028"/>
      <c r="O62" s="1028"/>
      <c r="P62" s="1028"/>
      <c r="Q62" s="1028"/>
      <c r="R62" s="1028"/>
      <c r="S62" s="1028"/>
      <c r="T62" s="1028"/>
      <c r="U62" s="1028"/>
      <c r="V62" s="1028"/>
      <c r="W62" s="1028"/>
      <c r="X62" s="1028"/>
      <c r="Y62" s="1028"/>
      <c r="Z62" s="1028"/>
      <c r="AA62" s="1028"/>
      <c r="AB62" s="1028"/>
      <c r="AC62" s="1028"/>
      <c r="AD62" s="1028"/>
      <c r="AE62" s="1028"/>
      <c r="AF62" s="1029"/>
    </row>
    <row r="63" spans="1:32" s="24" customFormat="1" ht="9" x14ac:dyDescent="0.15">
      <c r="A63" s="122" t="s">
        <v>243</v>
      </c>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4"/>
    </row>
    <row r="64" spans="1:32" s="24" customFormat="1" ht="11.25" customHeight="1" x14ac:dyDescent="0.15">
      <c r="A64" s="790"/>
      <c r="B64" s="698"/>
      <c r="C64" s="698"/>
      <c r="D64" s="698"/>
      <c r="E64" s="698"/>
      <c r="F64" s="698"/>
      <c r="G64" s="698"/>
      <c r="H64" s="698"/>
      <c r="I64" s="699"/>
      <c r="J64" s="703" t="s">
        <v>117</v>
      </c>
      <c r="K64" s="698"/>
      <c r="L64" s="698"/>
      <c r="M64" s="698"/>
      <c r="N64" s="699"/>
      <c r="O64" s="703" t="s">
        <v>118</v>
      </c>
      <c r="P64" s="698"/>
      <c r="Q64" s="698"/>
      <c r="R64" s="698"/>
      <c r="S64" s="699"/>
      <c r="T64" s="703" t="s">
        <v>244</v>
      </c>
      <c r="U64" s="698"/>
      <c r="V64" s="698"/>
      <c r="W64" s="698"/>
      <c r="X64" s="698"/>
      <c r="Y64" s="698"/>
      <c r="Z64" s="698"/>
      <c r="AA64" s="698"/>
      <c r="AB64" s="698"/>
      <c r="AC64" s="698"/>
      <c r="AD64" s="698"/>
      <c r="AE64" s="698"/>
      <c r="AF64" s="847"/>
    </row>
    <row r="65" spans="1:32" ht="24" customHeight="1" thickBot="1" x14ac:dyDescent="0.25">
      <c r="A65" s="1012"/>
      <c r="B65" s="1013"/>
      <c r="C65" s="1013"/>
      <c r="D65" s="1013"/>
      <c r="E65" s="1013"/>
      <c r="F65" s="1013"/>
      <c r="G65" s="1013"/>
      <c r="H65" s="1013"/>
      <c r="I65" s="1014"/>
      <c r="J65" s="1015"/>
      <c r="K65" s="1016"/>
      <c r="L65" s="1016"/>
      <c r="M65" s="1016"/>
      <c r="N65" s="1017"/>
      <c r="O65" s="1018"/>
      <c r="P65" s="1019"/>
      <c r="Q65" s="1019"/>
      <c r="R65" s="1019"/>
      <c r="S65" s="1020"/>
      <c r="T65" s="1021"/>
      <c r="U65" s="1022"/>
      <c r="V65" s="1022"/>
      <c r="W65" s="1022"/>
      <c r="X65" s="1022"/>
      <c r="Y65" s="1022"/>
      <c r="Z65" s="1022"/>
      <c r="AA65" s="1022"/>
      <c r="AB65" s="1022"/>
      <c r="AC65" s="1022"/>
      <c r="AD65" s="1022"/>
      <c r="AE65" s="1022"/>
      <c r="AF65" s="1023"/>
    </row>
    <row r="66" spans="1:32" s="21" customFormat="1" x14ac:dyDescent="0.2">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row>
    <row r="67" spans="1:32" s="21" customFormat="1" x14ac:dyDescent="0.2">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row>
    <row r="68" spans="1:32" s="21" customFormat="1" x14ac:dyDescent="0.2">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row>
    <row r="69" spans="1:32" s="21" customFormat="1" x14ac:dyDescent="0.2">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row>
    <row r="70" spans="1:32" s="21" customFormat="1" x14ac:dyDescent="0.2">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row>
    <row r="71" spans="1:32" s="21" customFormat="1" x14ac:dyDescent="0.2">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row>
    <row r="72" spans="1:32" s="21" customFormat="1" x14ac:dyDescent="0.2">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row>
    <row r="73" spans="1:32" s="21" customFormat="1" x14ac:dyDescent="0.2">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row>
    <row r="74" spans="1:32" s="21" customFormat="1" x14ac:dyDescent="0.2">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row>
    <row r="75" spans="1:32" s="21" customFormat="1" x14ac:dyDescent="0.2">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row>
    <row r="76" spans="1:32" s="21" customFormat="1" x14ac:dyDescent="0.2">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row>
    <row r="77" spans="1:32" s="21" customFormat="1" x14ac:dyDescent="0.2">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row>
    <row r="78" spans="1:32" s="21" customFormat="1" x14ac:dyDescent="0.2">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row>
    <row r="79" spans="1:32" s="21" customFormat="1" x14ac:dyDescent="0.2">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row>
    <row r="80" spans="1:32" s="21" customFormat="1" x14ac:dyDescent="0.2">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row>
    <row r="81" spans="1:32" s="21" customFormat="1" x14ac:dyDescent="0.2">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row>
    <row r="82" spans="1:32" s="21" customFormat="1" x14ac:dyDescent="0.2">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row>
    <row r="83" spans="1:32" s="21" customFormat="1" x14ac:dyDescent="0.2">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row>
    <row r="84" spans="1:32" s="21" customFormat="1" x14ac:dyDescent="0.2">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row>
    <row r="85" spans="1:32" s="21" customFormat="1" x14ac:dyDescent="0.2">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row>
    <row r="86" spans="1:32" s="21" customFormat="1" x14ac:dyDescent="0.2">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row>
    <row r="87" spans="1:32" s="21" customFormat="1" x14ac:dyDescent="0.2">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row>
    <row r="88" spans="1:32" s="21" customFormat="1" x14ac:dyDescent="0.2">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row>
    <row r="89" spans="1:32" s="21" customFormat="1" x14ac:dyDescent="0.2">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row>
    <row r="90" spans="1:32" s="21" customFormat="1" x14ac:dyDescent="0.2">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row>
    <row r="91" spans="1:32" s="21" customFormat="1" x14ac:dyDescent="0.2">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row>
    <row r="92" spans="1:32" s="21" customFormat="1" x14ac:dyDescent="0.2">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row>
    <row r="93" spans="1:32" s="21" customFormat="1" x14ac:dyDescent="0.2">
      <c r="A93" s="163"/>
      <c r="S93" s="164"/>
    </row>
    <row r="94" spans="1:32" s="21" customFormat="1" x14ac:dyDescent="0.2">
      <c r="A94" s="163"/>
      <c r="S94" s="164"/>
    </row>
    <row r="95" spans="1:32" s="21" customFormat="1" x14ac:dyDescent="0.2">
      <c r="A95" s="163"/>
      <c r="S95" s="164"/>
    </row>
    <row r="96" spans="1:32" s="21" customFormat="1" x14ac:dyDescent="0.2">
      <c r="A96" s="163"/>
      <c r="S96" s="164"/>
    </row>
    <row r="97" spans="1:19" s="21" customFormat="1" x14ac:dyDescent="0.2">
      <c r="A97" s="163"/>
      <c r="S97" s="164"/>
    </row>
    <row r="98" spans="1:19" s="21" customFormat="1" x14ac:dyDescent="0.2">
      <c r="A98" s="163"/>
      <c r="S98" s="164"/>
    </row>
    <row r="99" spans="1:19" s="21" customFormat="1" x14ac:dyDescent="0.2"/>
    <row r="100" spans="1:19" s="21" customFormat="1" x14ac:dyDescent="0.2"/>
    <row r="101" spans="1:19" s="21" customFormat="1" x14ac:dyDescent="0.2"/>
    <row r="102" spans="1:19" s="21" customFormat="1" x14ac:dyDescent="0.2"/>
    <row r="103" spans="1:19" s="21" customFormat="1" x14ac:dyDescent="0.2"/>
    <row r="104" spans="1:19" s="21" customFormat="1" x14ac:dyDescent="0.2"/>
    <row r="105" spans="1:19" s="21" customFormat="1" x14ac:dyDescent="0.2"/>
    <row r="106" spans="1:19" s="21" customFormat="1" x14ac:dyDescent="0.2"/>
    <row r="107" spans="1:19" s="21" customFormat="1" x14ac:dyDescent="0.2"/>
    <row r="108" spans="1:19" s="21" customFormat="1" x14ac:dyDescent="0.2"/>
    <row r="109" spans="1:19" s="21" customFormat="1" x14ac:dyDescent="0.2"/>
    <row r="110" spans="1:19" s="21" customFormat="1" x14ac:dyDescent="0.2"/>
    <row r="111" spans="1:19" s="21" customFormat="1" x14ac:dyDescent="0.2"/>
    <row r="112" spans="1:19" s="21" customFormat="1" x14ac:dyDescent="0.2"/>
    <row r="113" s="21" customFormat="1" x14ac:dyDescent="0.2"/>
    <row r="114" s="21" customFormat="1" x14ac:dyDescent="0.2"/>
    <row r="115" s="21" customFormat="1" x14ac:dyDescent="0.2"/>
    <row r="116" s="21" customFormat="1" x14ac:dyDescent="0.2"/>
    <row r="117" s="21" customFormat="1" x14ac:dyDescent="0.2"/>
    <row r="118" s="21" customFormat="1" x14ac:dyDescent="0.2"/>
    <row r="119" s="21" customFormat="1" x14ac:dyDescent="0.2"/>
    <row r="120" s="21" customFormat="1" x14ac:dyDescent="0.2"/>
    <row r="121" s="21" customFormat="1" x14ac:dyDescent="0.2"/>
    <row r="122" s="21" customFormat="1" x14ac:dyDescent="0.2"/>
    <row r="123" s="21" customFormat="1" x14ac:dyDescent="0.2"/>
    <row r="124" s="21" customFormat="1" x14ac:dyDescent="0.2"/>
    <row r="125" s="21" customFormat="1" x14ac:dyDescent="0.2"/>
    <row r="126" s="21" customFormat="1" x14ac:dyDescent="0.2"/>
    <row r="127" s="21" customFormat="1" x14ac:dyDescent="0.2"/>
    <row r="128" s="21" customFormat="1" x14ac:dyDescent="0.2"/>
    <row r="129" spans="1:30" s="21" customFormat="1" x14ac:dyDescent="0.2"/>
    <row r="130" spans="1:30" s="21" customFormat="1" x14ac:dyDescent="0.2"/>
    <row r="131" spans="1:30" s="21" customFormat="1" x14ac:dyDescent="0.2"/>
    <row r="132" spans="1:30"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row>
    <row r="133" spans="1:30"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row>
    <row r="134" spans="1:30"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row>
    <row r="135" spans="1:30"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row>
    <row r="136" spans="1:30"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row>
    <row r="137" spans="1:30"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row>
    <row r="138" spans="1:30"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row>
    <row r="139" spans="1:30"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row>
    <row r="141" spans="1:30"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row>
    <row r="142" spans="1:30"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row>
    <row r="143" spans="1:30"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row>
    <row r="144" spans="1:30"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row>
    <row r="145" spans="1:30"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row>
  </sheetData>
  <sheetProtection password="DA8F" sheet="1" selectLockedCells="1"/>
  <mergeCells count="224">
    <mergeCell ref="J5:N5"/>
    <mergeCell ref="O5:R5"/>
    <mergeCell ref="S5:W5"/>
    <mergeCell ref="X5:AA5"/>
    <mergeCell ref="AB5:AF5"/>
    <mergeCell ref="J4:N4"/>
    <mergeCell ref="A6:I6"/>
    <mergeCell ref="J6:N6"/>
    <mergeCell ref="O6:R6"/>
    <mergeCell ref="S6:W6"/>
    <mergeCell ref="X6:AA6"/>
    <mergeCell ref="AG1:AL1"/>
    <mergeCell ref="AM1:AS1"/>
    <mergeCell ref="AG2:AL2"/>
    <mergeCell ref="AM2:AS2"/>
    <mergeCell ref="A65:I65"/>
    <mergeCell ref="J65:N65"/>
    <mergeCell ref="O65:S65"/>
    <mergeCell ref="T65:AF65"/>
    <mergeCell ref="O64:S64"/>
    <mergeCell ref="T64:AF64"/>
    <mergeCell ref="A60:AF60"/>
    <mergeCell ref="A62:AF62"/>
    <mergeCell ref="A53:B53"/>
    <mergeCell ref="C53:L53"/>
    <mergeCell ref="M53:T53"/>
    <mergeCell ref="U53:X53"/>
    <mergeCell ref="A56:AF56"/>
    <mergeCell ref="A57:AF57"/>
    <mergeCell ref="A58:AF58"/>
    <mergeCell ref="A59:AF59"/>
    <mergeCell ref="J3:M3"/>
    <mergeCell ref="AA3:AF3"/>
    <mergeCell ref="A4:D4"/>
    <mergeCell ref="E4:I4"/>
    <mergeCell ref="A52:B52"/>
    <mergeCell ref="C52:L52"/>
    <mergeCell ref="M52:T52"/>
    <mergeCell ref="U52:X52"/>
    <mergeCell ref="A64:I64"/>
    <mergeCell ref="J64:N64"/>
    <mergeCell ref="AC54:AF54"/>
    <mergeCell ref="A55:J55"/>
    <mergeCell ref="K55:L55"/>
    <mergeCell ref="M55:X55"/>
    <mergeCell ref="Z55:AB55"/>
    <mergeCell ref="AC55:AF55"/>
    <mergeCell ref="A54:Y54"/>
    <mergeCell ref="Z54:AB54"/>
    <mergeCell ref="A48:Y48"/>
    <mergeCell ref="Z48:AB48"/>
    <mergeCell ref="AC48:AF48"/>
    <mergeCell ref="A50:B50"/>
    <mergeCell ref="C50:L50"/>
    <mergeCell ref="M50:T50"/>
    <mergeCell ref="U50:X50"/>
    <mergeCell ref="A51:B51"/>
    <mergeCell ref="C51:L51"/>
    <mergeCell ref="M51:T51"/>
    <mergeCell ref="U51:X51"/>
    <mergeCell ref="U46:X46"/>
    <mergeCell ref="A47:B47"/>
    <mergeCell ref="C47:L47"/>
    <mergeCell ref="M47:P47"/>
    <mergeCell ref="Q47:T47"/>
    <mergeCell ref="U47:X47"/>
    <mergeCell ref="A46:B46"/>
    <mergeCell ref="C46:L46"/>
    <mergeCell ref="M46:P46"/>
    <mergeCell ref="Q46:T46"/>
    <mergeCell ref="U44:X44"/>
    <mergeCell ref="A45:B45"/>
    <mergeCell ref="C45:L45"/>
    <mergeCell ref="M45:P45"/>
    <mergeCell ref="Q45:T45"/>
    <mergeCell ref="U45:X45"/>
    <mergeCell ref="A44:B44"/>
    <mergeCell ref="C44:L44"/>
    <mergeCell ref="M44:P44"/>
    <mergeCell ref="Q44:T44"/>
    <mergeCell ref="A43:B43"/>
    <mergeCell ref="C43:L43"/>
    <mergeCell ref="M43:P43"/>
    <mergeCell ref="Q43:T43"/>
    <mergeCell ref="U43:X43"/>
    <mergeCell ref="A42:B42"/>
    <mergeCell ref="C42:L42"/>
    <mergeCell ref="M42:P42"/>
    <mergeCell ref="Q42:T42"/>
    <mergeCell ref="A39:Y39"/>
    <mergeCell ref="Z39:AB39"/>
    <mergeCell ref="AC39:AF39"/>
    <mergeCell ref="A41:B41"/>
    <mergeCell ref="C41:L41"/>
    <mergeCell ref="M41:P41"/>
    <mergeCell ref="Q41:T41"/>
    <mergeCell ref="U41:X41"/>
    <mergeCell ref="U42:X42"/>
    <mergeCell ref="AC37:AF37"/>
    <mergeCell ref="A38:I38"/>
    <mergeCell ref="J38:U38"/>
    <mergeCell ref="V38:Y38"/>
    <mergeCell ref="Z38:AB38"/>
    <mergeCell ref="AC38:AF38"/>
    <mergeCell ref="A37:I37"/>
    <mergeCell ref="J37:U37"/>
    <mergeCell ref="V37:Y37"/>
    <mergeCell ref="Z37:AB37"/>
    <mergeCell ref="A36:I36"/>
    <mergeCell ref="J36:U36"/>
    <mergeCell ref="V36:Y36"/>
    <mergeCell ref="Z36:AB36"/>
    <mergeCell ref="AC36:AF36"/>
    <mergeCell ref="A35:I35"/>
    <mergeCell ref="J35:U35"/>
    <mergeCell ref="V35:Y35"/>
    <mergeCell ref="Z35:AB35"/>
    <mergeCell ref="B33:Y33"/>
    <mergeCell ref="Z33:AB33"/>
    <mergeCell ref="AC33:AF33"/>
    <mergeCell ref="A34:I34"/>
    <mergeCell ref="J34:L34"/>
    <mergeCell ref="V34:X34"/>
    <mergeCell ref="Z34:AA34"/>
    <mergeCell ref="AC34:AF34"/>
    <mergeCell ref="AC35:AF35"/>
    <mergeCell ref="B30:I30"/>
    <mergeCell ref="J30:Y30"/>
    <mergeCell ref="Z30:AB30"/>
    <mergeCell ref="AC30:AF30"/>
    <mergeCell ref="B32:I32"/>
    <mergeCell ref="J32:Y32"/>
    <mergeCell ref="Z32:AB32"/>
    <mergeCell ref="AC32:AF32"/>
    <mergeCell ref="B31:I31"/>
    <mergeCell ref="J31:Y31"/>
    <mergeCell ref="Z31:AB31"/>
    <mergeCell ref="AC31:AF31"/>
    <mergeCell ref="B27:I27"/>
    <mergeCell ref="J27:Y27"/>
    <mergeCell ref="Z27:AB27"/>
    <mergeCell ref="AC27:AF27"/>
    <mergeCell ref="B28:I28"/>
    <mergeCell ref="J28:Y28"/>
    <mergeCell ref="Z28:AB28"/>
    <mergeCell ref="AC28:AF28"/>
    <mergeCell ref="B29:I29"/>
    <mergeCell ref="J29:Y29"/>
    <mergeCell ref="Z29:AB29"/>
    <mergeCell ref="AC29:AF29"/>
    <mergeCell ref="A23:AF23"/>
    <mergeCell ref="A24:D24"/>
    <mergeCell ref="B26:I26"/>
    <mergeCell ref="J26:Y26"/>
    <mergeCell ref="Z26:AB26"/>
    <mergeCell ref="AC26:AF26"/>
    <mergeCell ref="A25:I25"/>
    <mergeCell ref="J25:Y25"/>
    <mergeCell ref="Z25:AB25"/>
    <mergeCell ref="AC25:AF25"/>
    <mergeCell ref="V18:AF18"/>
    <mergeCell ref="A16:AF16"/>
    <mergeCell ref="A17:J17"/>
    <mergeCell ref="K17:U17"/>
    <mergeCell ref="V17:AF17"/>
    <mergeCell ref="A13:K13"/>
    <mergeCell ref="A20:AF20"/>
    <mergeCell ref="AB11:AD11"/>
    <mergeCell ref="AE11:AF11"/>
    <mergeCell ref="A12:F12"/>
    <mergeCell ref="G12:I12"/>
    <mergeCell ref="J12:K12"/>
    <mergeCell ref="R12:T12"/>
    <mergeCell ref="L12:Q12"/>
    <mergeCell ref="A14:K14"/>
    <mergeCell ref="L14:AF14"/>
    <mergeCell ref="A1:O1"/>
    <mergeCell ref="Q1:AF1"/>
    <mergeCell ref="A2:P2"/>
    <mergeCell ref="Q2:AF2"/>
    <mergeCell ref="A10:K10"/>
    <mergeCell ref="A9:V9"/>
    <mergeCell ref="Q8:AF8"/>
    <mergeCell ref="A8:D8"/>
    <mergeCell ref="O3:R3"/>
    <mergeCell ref="I7:P7"/>
    <mergeCell ref="W9:AF9"/>
    <mergeCell ref="A7:D7"/>
    <mergeCell ref="E7:H7"/>
    <mergeCell ref="AB10:AF10"/>
    <mergeCell ref="I8:P8"/>
    <mergeCell ref="E8:H8"/>
    <mergeCell ref="AA4:AF4"/>
    <mergeCell ref="S4:Z4"/>
    <mergeCell ref="S3:Z3"/>
    <mergeCell ref="O4:R4"/>
    <mergeCell ref="A3:D3"/>
    <mergeCell ref="E3:I3"/>
    <mergeCell ref="AB6:AF6"/>
    <mergeCell ref="A5:I5"/>
    <mergeCell ref="AU25:BM28"/>
    <mergeCell ref="E24:L24"/>
    <mergeCell ref="M24:U24"/>
    <mergeCell ref="V24:AF24"/>
    <mergeCell ref="A22:AF22"/>
    <mergeCell ref="Q7:AF7"/>
    <mergeCell ref="G11:I11"/>
    <mergeCell ref="L10:V10"/>
    <mergeCell ref="W10:AA10"/>
    <mergeCell ref="L11:Q11"/>
    <mergeCell ref="J11:K11"/>
    <mergeCell ref="A11:F11"/>
    <mergeCell ref="L13:AF13"/>
    <mergeCell ref="R11:T11"/>
    <mergeCell ref="U11:V11"/>
    <mergeCell ref="W11:Y11"/>
    <mergeCell ref="Z11:AA11"/>
    <mergeCell ref="Z12:AA12"/>
    <mergeCell ref="W12:Y12"/>
    <mergeCell ref="AE12:AF12"/>
    <mergeCell ref="AB12:AD12"/>
    <mergeCell ref="U12:V12"/>
    <mergeCell ref="A18:J18"/>
    <mergeCell ref="K18:U18"/>
  </mergeCells>
  <phoneticPr fontId="8" type="noConversion"/>
  <conditionalFormatting sqref="K55:L55">
    <cfRule type="cellIs" dxfId="39" priority="5" stopIfTrue="1" operator="equal">
      <formula>"nein"</formula>
    </cfRule>
  </conditionalFormatting>
  <conditionalFormatting sqref="AC55:AF55">
    <cfRule type="cellIs" dxfId="38" priority="6" stopIfTrue="1" operator="equal">
      <formula>$K$55="ja"</formula>
    </cfRule>
  </conditionalFormatting>
  <conditionalFormatting sqref="A18:J18">
    <cfRule type="expression" dxfId="37" priority="8" stopIfTrue="1">
      <formula>$A$17="Kostenstelle (keine Eintragung)"</formula>
    </cfRule>
  </conditionalFormatting>
  <conditionalFormatting sqref="K18:U18">
    <cfRule type="expression" dxfId="36" priority="9" stopIfTrue="1">
      <formula>$K$17="Kostenart (keine Eintragung)"</formula>
    </cfRule>
  </conditionalFormatting>
  <conditionalFormatting sqref="V18:AF18">
    <cfRule type="expression" dxfId="35" priority="10" stopIfTrue="1">
      <formula>$V$17="Kostenträger (keine Eintragung)"</formula>
    </cfRule>
  </conditionalFormatting>
  <conditionalFormatting sqref="A57:AF57">
    <cfRule type="cellIs" dxfId="34" priority="3" stopIfTrue="1" operator="equal">
      <formula>""</formula>
    </cfRule>
  </conditionalFormatting>
  <conditionalFormatting sqref="L14:AF14">
    <cfRule type="expression" dxfId="33" priority="1" stopIfTrue="1">
      <formula>$L$13=("IT-Projekt (keine Eintragung)")</formula>
    </cfRule>
  </conditionalFormatting>
  <dataValidations xWindow="690" yWindow="243" count="17">
    <dataValidation allowBlank="1" showInputMessage="1" showErrorMessage="1" prompt="Bei Benutzung des Privat PKW ohne triftigen Grund verbleibt das Sachschadensrisiko beim Antragsteller!" sqref="J26:Y26"/>
    <dataValidation type="list" allowBlank="1" showInputMessage="1" showErrorMessage="1" sqref="V24:AF24">
      <formula1>"Abendessen A -  auf Veranlassung des Dienstherrn,Abendessen D - Einladung durch Dritte,Abendessen S - Sonstige"</formula1>
    </dataValidation>
    <dataValidation type="list" allowBlank="1" showInputMessage="1" showErrorMessage="1" sqref="K55:L55">
      <formula1>"ja,nein"</formula1>
    </dataValidation>
    <dataValidation type="list" allowBlank="1" showInputMessage="1" showErrorMessage="1" errorTitle="Kostenstelle/IT-Projekt" error="Kostenstelle bzw. IT-Projekt ist nicht zulässig." promptTitle="IT-Projekt" prompt="Bitte  IT-Projekt auswählen" sqref="L14:AF14">
      <formula1>Projekt</formula1>
    </dataValidation>
    <dataValidation type="list" allowBlank="1" showInputMessage="1" showErrorMessage="1" errorTitle="Haushaltsstelle" error="Haushaltsstelle ist nicht zulässig." promptTitle="Buchungsstelle" prompt="Bitte die Buchungsstelle auswählen." sqref="A16:AF16">
      <formula1>Haushalt</formula1>
    </dataValidation>
    <dataValidation type="list" allowBlank="1" showInputMessage="1" showErrorMessage="1" errorTitle="Art des Dienstgeschäfts" error="Die Art des Dienstgeschäfts ist nicht zulässig." promptTitle="Art des Dienstgeschäfts" prompt="Bitte die Art des Dienstgeschäfts auswählen." sqref="A14:K14">
      <formula1>Dienstgeschäft</formula1>
    </dataValidation>
    <dataValidation type="list" allowBlank="1" showInputMessage="1" showErrorMessage="1" errorTitle="Kostenstelle" error="Die Kostenstelle ist nicht zulässig." promptTitle="Kostenstelle" prompt="Bitte die Kostenstelle auswählen." sqref="A18:J18">
      <formula1>Kostenstelle</formula1>
    </dataValidation>
    <dataValidation type="list" allowBlank="1" showInputMessage="1" showErrorMessage="1" errorTitle="Kostenart" error="Die kostenart ist nicht zulässig." promptTitle="Kostenart" prompt="Bitte die Kostenart auswählen." sqref="K18:U18">
      <formula1>Kostenart</formula1>
    </dataValidation>
    <dataValidation type="list" allowBlank="1" showInputMessage="1" showErrorMessage="1" errorTitle="Kostenträger" error="Der Kostenträger ist nicht zulässig." promptTitle="Kostenträger" prompt="Bitte den Kostenträger auswählen." sqref="V18:AF18">
      <formula1>Kostenträger</formula1>
    </dataValidation>
    <dataValidation type="time" allowBlank="1" showInputMessage="1" showErrorMessage="1" errorTitle="Uhrzeiformat ist nicht korrekt!" error="Geben Sie die Uhrzeit bitte im folgenden Format an:_x000a_10:00." sqref="J12:K12 AE12:AF12 Z12:AA12 U12:V12">
      <formula1>0</formula1>
      <formula2>0.999305555555556</formula2>
    </dataValidation>
    <dataValidation type="list" allowBlank="1" showInputMessage="1" showErrorMessage="1" promptTitle="Auslandsdienstreisen" prompt="Bitte geben Sie bei Auslandsdienstreisen in dem Feld &quot;weitere Reiseerläuterungen&quot; auch die Uhrzeit des jeweiligen Grenzübertritts an." sqref="Q1:AF1">
      <formula1>Reiseart1</formula1>
    </dataValidation>
    <dataValidation allowBlank="1" showInputMessage="1" showErrorMessage="1" prompt="Bei Benutzung des Privat-Motorrad ohne triftigen Grund verbleibt das Sachschadensrisiko beim Antragsteller!" sqref="J29:Y29"/>
    <dataValidation allowBlank="1" showInputMessage="1" error="Erstattungsfähig sind die gefahrenen Kilometer" prompt="Erstattungsfähig sind nur ganze gefahrene Kilometer." sqref="Z26:Z32 AA26:AB30 AA32:AB32"/>
    <dataValidation allowBlank="1" showInputMessage="1" showErrorMessage="1" prompt="Erstattungsfähig sind nur ganze gefahrene  Kilometer" sqref="Z35:AB38"/>
    <dataValidation type="list" allowBlank="1" showInputMessage="1" showErrorMessage="1" sqref="M24:U24">
      <formula1>"Mittagessen A - auf Veranlassung des Dienstherrn,Mittagessen D - Einladung durch Dritte,Mittagessen S - Sonstige"</formula1>
    </dataValidation>
    <dataValidation type="list" allowBlank="1" showInputMessage="1" showErrorMessage="1" sqref="E24:L24">
      <formula1>"Frühstück A - auf Veranlassung des Dienstherrn,Frühstück D - Einladung durch Dritte, Frühstück S - Sonstige"</formula1>
    </dataValidation>
    <dataValidation allowBlank="1" showInputMessage="1" showErrorMessage="1" promptTitle="Dauergenehmigung" prompt="Falls Ihre Dauergenehmigung kein Aktenzeichen enthält, können Sie hier z. B. das Datum der Dauergenehmigung erfassen (Dauergenehmigung vom....&quot;). Sollte Ihre Dauergenehmigung der Reisestelle noch nicht vorliegen, übergeben Sie ihr bitte eine Kopie." sqref="Q2:AF2"/>
  </dataValidations>
  <pageMargins left="0.70866141732283472" right="0.15748031496062992" top="0.23622047244094491" bottom="0.51181102362204722" header="0.19685039370078741" footer="0.15748031496062992"/>
  <pageSetup paperSize="9" scale="90" orientation="portrait" blackAndWhite="1"/>
  <headerFooter>
    <oddFooter>&amp;L&amp;"Arial,Kursiv"&amp;9Vordruck Stand: Januar 2021</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BB130"/>
  <sheetViews>
    <sheetView showGridLines="0" showZeros="0" zoomScale="120" zoomScaleNormal="120" workbookViewId="0">
      <selection activeCell="Q1" sqref="Q1:AF1"/>
    </sheetView>
  </sheetViews>
  <sheetFormatPr baseColWidth="10" defaultColWidth="2.7109375" defaultRowHeight="12.75" x14ac:dyDescent="0.2"/>
  <cols>
    <col min="1" max="7" width="3.140625" style="7" customWidth="1"/>
    <col min="8" max="8" width="3.85546875" style="7" customWidth="1"/>
    <col min="9" max="10" width="3.140625" style="7" customWidth="1"/>
    <col min="11" max="14" width="3.7109375" style="7" customWidth="1"/>
    <col min="15" max="19" width="3.28515625" style="7" customWidth="1"/>
    <col min="20" max="20" width="3.7109375" style="7" customWidth="1"/>
    <col min="21" max="26" width="3.28515625" style="7" customWidth="1"/>
    <col min="27" max="29" width="3" style="7" customWidth="1"/>
    <col min="30" max="31" width="3.7109375" style="7" customWidth="1"/>
    <col min="32" max="32" width="3.28515625" style="7" customWidth="1"/>
    <col min="33" max="61" width="2.7109375" style="7" customWidth="1"/>
    <col min="62" max="62" width="1.7109375" style="7" customWidth="1"/>
    <col min="63" max="16384" width="2.7109375" style="7"/>
  </cols>
  <sheetData>
    <row r="1" spans="1:45" ht="17.649999999999999" customHeight="1" x14ac:dyDescent="0.2">
      <c r="A1" s="915" t="s">
        <v>108</v>
      </c>
      <c r="B1" s="916"/>
      <c r="C1" s="916"/>
      <c r="D1" s="916"/>
      <c r="E1" s="916"/>
      <c r="F1" s="916"/>
      <c r="G1" s="916"/>
      <c r="H1" s="916"/>
      <c r="I1" s="916"/>
      <c r="J1" s="916"/>
      <c r="K1" s="916"/>
      <c r="L1" s="916"/>
      <c r="M1" s="916"/>
      <c r="N1" s="916"/>
      <c r="O1" s="916"/>
      <c r="P1" s="1048"/>
      <c r="Q1" s="1049"/>
      <c r="R1" s="856"/>
      <c r="S1" s="856"/>
      <c r="T1" s="856"/>
      <c r="U1" s="856"/>
      <c r="V1" s="856"/>
      <c r="W1" s="856"/>
      <c r="X1" s="856"/>
      <c r="Y1" s="856"/>
      <c r="Z1" s="856"/>
      <c r="AA1" s="856"/>
      <c r="AB1" s="856"/>
      <c r="AC1" s="856"/>
      <c r="AD1" s="856"/>
      <c r="AE1" s="856"/>
      <c r="AF1" s="857"/>
      <c r="AG1" s="883" t="s">
        <v>321</v>
      </c>
      <c r="AH1" s="884"/>
      <c r="AI1" s="884"/>
      <c r="AJ1" s="884"/>
      <c r="AK1" s="884"/>
      <c r="AL1" s="884"/>
      <c r="AM1" s="882" t="str">
        <f>Personenstammblatt!J23</f>
        <v>Januar 2021</v>
      </c>
      <c r="AN1" s="882"/>
      <c r="AO1" s="882"/>
      <c r="AP1" s="882"/>
      <c r="AQ1" s="882"/>
      <c r="AR1" s="882"/>
      <c r="AS1" s="882"/>
    </row>
    <row r="2" spans="1:45" ht="3.4" customHeight="1" x14ac:dyDescent="0.25">
      <c r="A2" s="165"/>
      <c r="B2" s="53"/>
      <c r="C2" s="53"/>
      <c r="D2" s="53"/>
      <c r="E2" s="53"/>
      <c r="F2" s="53"/>
      <c r="G2" s="53"/>
      <c r="H2" s="53"/>
      <c r="I2" s="53"/>
      <c r="J2" s="53"/>
      <c r="K2" s="53"/>
      <c r="L2" s="53"/>
      <c r="M2" s="53"/>
      <c r="N2" s="53"/>
      <c r="O2" s="53"/>
      <c r="P2" s="52"/>
      <c r="Q2" s="166"/>
      <c r="R2" s="166"/>
      <c r="S2" s="166"/>
      <c r="T2" s="166"/>
      <c r="U2" s="166"/>
      <c r="V2" s="166"/>
      <c r="W2" s="166"/>
      <c r="X2" s="166"/>
      <c r="Y2" s="166"/>
      <c r="Z2" s="166"/>
      <c r="AA2" s="166"/>
      <c r="AB2" s="166"/>
      <c r="AC2" s="166"/>
      <c r="AD2" s="166"/>
      <c r="AE2" s="166"/>
      <c r="AF2" s="167"/>
      <c r="AH2" s="296"/>
      <c r="AI2" s="296"/>
      <c r="AJ2" s="296"/>
      <c r="AK2" s="296"/>
      <c r="AL2" s="296"/>
      <c r="AM2" s="296"/>
      <c r="AN2" s="296"/>
      <c r="AO2" s="296"/>
      <c r="AP2" s="296"/>
      <c r="AQ2" s="296"/>
      <c r="AR2" s="296"/>
      <c r="AS2" s="296"/>
    </row>
    <row r="3" spans="1:45" ht="9" customHeight="1" x14ac:dyDescent="0.2">
      <c r="A3" s="1050"/>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2"/>
    </row>
    <row r="4" spans="1:45" s="1" customFormat="1" ht="17.649999999999999" customHeight="1" x14ac:dyDescent="0.15">
      <c r="A4" s="862" t="str">
        <f>Personenstammblatt!A15</f>
        <v>Anrede *</v>
      </c>
      <c r="B4" s="688"/>
      <c r="C4" s="688"/>
      <c r="D4" s="688"/>
      <c r="E4" s="861" t="str">
        <f>Personenstammblatt!E15</f>
        <v>Titel</v>
      </c>
      <c r="F4" s="688"/>
      <c r="G4" s="688"/>
      <c r="H4" s="688"/>
      <c r="I4" s="826"/>
      <c r="J4" s="861" t="str">
        <f>Personenstammblatt!H15</f>
        <v>Amtsbezeichnung</v>
      </c>
      <c r="K4" s="688"/>
      <c r="L4" s="688"/>
      <c r="M4" s="688"/>
      <c r="N4" s="482"/>
      <c r="O4" s="667" t="str">
        <f>Personenstammblatt!O15</f>
        <v>Org.-zeichen *</v>
      </c>
      <c r="P4" s="668"/>
      <c r="Q4" s="668"/>
      <c r="R4" s="669"/>
      <c r="S4" s="661" t="str">
        <f>IF(K57="ja",Personenstammblatt!T15,"")</f>
        <v/>
      </c>
      <c r="T4" s="662"/>
      <c r="U4" s="662"/>
      <c r="V4" s="662"/>
      <c r="W4" s="662"/>
      <c r="X4" s="662"/>
      <c r="Y4" s="662"/>
      <c r="Z4" s="663"/>
      <c r="AA4" s="867" t="str">
        <f>IF(K57="ja",Personenstammblatt!AA15,"")</f>
        <v/>
      </c>
      <c r="AB4" s="868"/>
      <c r="AC4" s="868"/>
      <c r="AD4" s="868"/>
      <c r="AE4" s="868"/>
      <c r="AF4" s="869"/>
    </row>
    <row r="5" spans="1:45" s="2" customFormat="1" ht="18.75" customHeight="1" x14ac:dyDescent="0.2">
      <c r="A5" s="858">
        <f>Personenstammblatt!A16</f>
        <v>0</v>
      </c>
      <c r="B5" s="859"/>
      <c r="C5" s="859"/>
      <c r="D5" s="859"/>
      <c r="E5" s="860">
        <f>Personenstammblatt!E16</f>
        <v>0</v>
      </c>
      <c r="F5" s="859"/>
      <c r="G5" s="859"/>
      <c r="H5" s="859"/>
      <c r="I5" s="859"/>
      <c r="J5" s="672">
        <f>Personenstammblatt!H16</f>
        <v>0</v>
      </c>
      <c r="K5" s="859"/>
      <c r="L5" s="859"/>
      <c r="M5" s="859"/>
      <c r="N5" s="496"/>
      <c r="O5" s="664">
        <f>Personenstammblatt!O16</f>
        <v>0</v>
      </c>
      <c r="P5" s="665"/>
      <c r="Q5" s="665"/>
      <c r="R5" s="666"/>
      <c r="S5" s="1040" t="str">
        <f>IF(K57="ja",Personenstammblatt!T16,"")</f>
        <v/>
      </c>
      <c r="T5" s="1041"/>
      <c r="U5" s="1041"/>
      <c r="V5" s="1041"/>
      <c r="W5" s="1041"/>
      <c r="X5" s="1041"/>
      <c r="Y5" s="1041"/>
      <c r="Z5" s="1042"/>
      <c r="AA5" s="664" t="str">
        <f>IF(K57="ja",Personenstammblatt!AA16,"")</f>
        <v/>
      </c>
      <c r="AB5" s="665"/>
      <c r="AC5" s="665"/>
      <c r="AD5" s="665"/>
      <c r="AE5" s="665"/>
      <c r="AF5" s="870"/>
    </row>
    <row r="6" spans="1:45" s="1" customFormat="1" ht="9" x14ac:dyDescent="0.15">
      <c r="A6" s="863" t="str">
        <f>Personenstammblatt!A17</f>
        <v>Behörde *</v>
      </c>
      <c r="B6" s="864"/>
      <c r="C6" s="864"/>
      <c r="D6" s="864"/>
      <c r="E6" s="864"/>
      <c r="F6" s="864"/>
      <c r="G6" s="864"/>
      <c r="H6" s="864"/>
      <c r="I6" s="864"/>
      <c r="J6" s="1045" t="str">
        <f>Personenstammblatt!J17</f>
        <v>Name *</v>
      </c>
      <c r="K6" s="1046"/>
      <c r="L6" s="1046"/>
      <c r="M6" s="1046"/>
      <c r="N6" s="1047"/>
      <c r="O6" s="1043" t="str">
        <f>Personenstammblatt!N17</f>
        <v>Vorname *</v>
      </c>
      <c r="P6" s="698"/>
      <c r="Q6" s="698"/>
      <c r="R6" s="699"/>
      <c r="S6" s="880" t="str">
        <f>Personenstammblatt!S17</f>
        <v>Bereich *</v>
      </c>
      <c r="T6" s="864"/>
      <c r="U6" s="864"/>
      <c r="V6" s="864"/>
      <c r="W6" s="879"/>
      <c r="X6" s="865" t="str">
        <f>Personenstammblatt!X17</f>
        <v>Dienststätte/Berufsschule*</v>
      </c>
      <c r="Y6" s="866"/>
      <c r="Z6" s="866"/>
      <c r="AA6" s="866"/>
      <c r="AB6" s="893" t="str">
        <f>Personenstammblatt!AB17</f>
        <v>Personalnummer *</v>
      </c>
      <c r="AC6" s="894"/>
      <c r="AD6" s="894"/>
      <c r="AE6" s="894"/>
      <c r="AF6" s="895"/>
    </row>
    <row r="7" spans="1:45" s="3" customFormat="1" ht="25.15" customHeight="1" x14ac:dyDescent="0.2">
      <c r="A7" s="899" t="str">
        <f>Personenstammblatt!A18</f>
        <v>Ministerium für Bildung, Wissenschaft und Kultur M-V</v>
      </c>
      <c r="B7" s="900"/>
      <c r="C7" s="900"/>
      <c r="D7" s="900"/>
      <c r="E7" s="900"/>
      <c r="F7" s="900"/>
      <c r="G7" s="900"/>
      <c r="H7" s="900"/>
      <c r="I7" s="901"/>
      <c r="J7" s="860">
        <f>Personenstammblatt!J18</f>
        <v>0</v>
      </c>
      <c r="K7" s="859"/>
      <c r="L7" s="859"/>
      <c r="M7" s="859"/>
      <c r="N7" s="1044"/>
      <c r="O7" s="701">
        <f>Personenstammblatt!N18</f>
        <v>0</v>
      </c>
      <c r="P7" s="701"/>
      <c r="Q7" s="701"/>
      <c r="R7" s="702"/>
      <c r="S7" s="700">
        <f>Personenstammblatt!S18</f>
        <v>0</v>
      </c>
      <c r="T7" s="701"/>
      <c r="U7" s="701"/>
      <c r="V7" s="701"/>
      <c r="W7" s="702"/>
      <c r="X7" s="672">
        <f>Personenstammblatt!X18</f>
        <v>0</v>
      </c>
      <c r="Y7" s="1053"/>
      <c r="Z7" s="1053"/>
      <c r="AA7" s="1054"/>
      <c r="AB7" s="672">
        <f>Personenstammblatt!AB18</f>
        <v>0</v>
      </c>
      <c r="AC7" s="701"/>
      <c r="AD7" s="701"/>
      <c r="AE7" s="701"/>
      <c r="AF7" s="876"/>
    </row>
    <row r="8" spans="1:45" s="1" customFormat="1" ht="9" customHeight="1" x14ac:dyDescent="0.15">
      <c r="A8" s="785" t="str">
        <f>Personenstammblatt!A19</f>
        <v>Telefon-Nr. *</v>
      </c>
      <c r="B8" s="716"/>
      <c r="C8" s="716"/>
      <c r="D8" s="717"/>
      <c r="E8" s="715" t="str">
        <f>Personenstammblatt!E19</f>
        <v>Fax-Nr. *</v>
      </c>
      <c r="F8" s="716"/>
      <c r="G8" s="716"/>
      <c r="H8" s="717"/>
      <c r="I8" s="715" t="str">
        <f>Personenstammblatt!I19</f>
        <v>E-Mail-Adresse*</v>
      </c>
      <c r="J8" s="716"/>
      <c r="K8" s="716"/>
      <c r="L8" s="716"/>
      <c r="M8" s="716"/>
      <c r="N8" s="716"/>
      <c r="O8" s="716"/>
      <c r="P8" s="717"/>
      <c r="Q8" s="715" t="str">
        <f>Personenstammblatt!Q19</f>
        <v>Wohnanschrift *
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v>
      </c>
      <c r="R8" s="716"/>
      <c r="S8" s="716"/>
      <c r="T8" s="716"/>
      <c r="U8" s="716"/>
      <c r="V8" s="716"/>
      <c r="W8" s="716"/>
      <c r="X8" s="716"/>
      <c r="Y8" s="716"/>
      <c r="Z8" s="716"/>
      <c r="AA8" s="716"/>
      <c r="AB8" s="716"/>
      <c r="AC8" s="716"/>
      <c r="AD8" s="716"/>
      <c r="AE8" s="716"/>
      <c r="AF8" s="741"/>
    </row>
    <row r="9" spans="1:45" s="4" customFormat="1" ht="24" customHeight="1" x14ac:dyDescent="0.2">
      <c r="A9" s="881">
        <f>Personenstammblatt!A20</f>
        <v>0</v>
      </c>
      <c r="B9" s="701"/>
      <c r="C9" s="701"/>
      <c r="D9" s="702"/>
      <c r="E9" s="700">
        <f>Personenstammblatt!E20</f>
        <v>0</v>
      </c>
      <c r="F9" s="701"/>
      <c r="G9" s="701"/>
      <c r="H9" s="702"/>
      <c r="I9" s="700">
        <f>Personenstammblatt!I20</f>
        <v>0</v>
      </c>
      <c r="J9" s="701"/>
      <c r="K9" s="701"/>
      <c r="L9" s="701"/>
      <c r="M9" s="701"/>
      <c r="N9" s="701"/>
      <c r="O9" s="701"/>
      <c r="P9" s="702"/>
      <c r="Q9" s="700">
        <f>Personenstammblatt!Q20</f>
        <v>0</v>
      </c>
      <c r="R9" s="701"/>
      <c r="S9" s="701"/>
      <c r="T9" s="701"/>
      <c r="U9" s="701"/>
      <c r="V9" s="701"/>
      <c r="W9" s="701"/>
      <c r="X9" s="701"/>
      <c r="Y9" s="701"/>
      <c r="Z9" s="701"/>
      <c r="AA9" s="701"/>
      <c r="AB9" s="701"/>
      <c r="AC9" s="701"/>
      <c r="AD9" s="701"/>
      <c r="AE9" s="701"/>
      <c r="AF9" s="876"/>
    </row>
    <row r="10" spans="1:45" s="112" customFormat="1" ht="9" x14ac:dyDescent="0.15">
      <c r="A10" s="877" t="s">
        <v>111</v>
      </c>
      <c r="B10" s="878"/>
      <c r="C10" s="878"/>
      <c r="D10" s="878"/>
      <c r="E10" s="878"/>
      <c r="F10" s="878"/>
      <c r="G10" s="878"/>
      <c r="H10" s="878"/>
      <c r="I10" s="878"/>
      <c r="J10" s="878"/>
      <c r="K10" s="878"/>
      <c r="L10" s="878"/>
      <c r="M10" s="878"/>
      <c r="N10" s="878"/>
      <c r="O10" s="878"/>
      <c r="P10" s="878"/>
      <c r="Q10" s="878"/>
      <c r="R10" s="878"/>
      <c r="S10" s="878"/>
      <c r="T10" s="878"/>
      <c r="U10" s="878"/>
      <c r="V10" s="878"/>
      <c r="W10" s="878" t="s">
        <v>112</v>
      </c>
      <c r="X10" s="878"/>
      <c r="Y10" s="878"/>
      <c r="Z10" s="878"/>
      <c r="AA10" s="878"/>
      <c r="AB10" s="878"/>
      <c r="AC10" s="878"/>
      <c r="AD10" s="878"/>
      <c r="AE10" s="878"/>
      <c r="AF10" s="902"/>
    </row>
    <row r="11" spans="1:45" s="112" customFormat="1" ht="9" x14ac:dyDescent="0.15">
      <c r="A11" s="877" t="s">
        <v>113</v>
      </c>
      <c r="B11" s="878"/>
      <c r="C11" s="878"/>
      <c r="D11" s="878"/>
      <c r="E11" s="878"/>
      <c r="F11" s="878"/>
      <c r="G11" s="878"/>
      <c r="H11" s="878"/>
      <c r="I11" s="878"/>
      <c r="J11" s="878"/>
      <c r="K11" s="878"/>
      <c r="L11" s="878" t="s">
        <v>114</v>
      </c>
      <c r="M11" s="878"/>
      <c r="N11" s="878"/>
      <c r="O11" s="878"/>
      <c r="P11" s="878"/>
      <c r="Q11" s="878"/>
      <c r="R11" s="878"/>
      <c r="S11" s="878"/>
      <c r="T11" s="878"/>
      <c r="U11" s="878"/>
      <c r="V11" s="878"/>
      <c r="W11" s="878" t="s">
        <v>115</v>
      </c>
      <c r="X11" s="878"/>
      <c r="Y11" s="878"/>
      <c r="Z11" s="878"/>
      <c r="AA11" s="878"/>
      <c r="AB11" s="878" t="s">
        <v>432</v>
      </c>
      <c r="AC11" s="878"/>
      <c r="AD11" s="878"/>
      <c r="AE11" s="878"/>
      <c r="AF11" s="902"/>
    </row>
    <row r="12" spans="1:45" s="112" customFormat="1" ht="8.65" customHeight="1" x14ac:dyDescent="0.15">
      <c r="A12" s="898" t="s">
        <v>117</v>
      </c>
      <c r="B12" s="819"/>
      <c r="C12" s="819"/>
      <c r="D12" s="819"/>
      <c r="E12" s="819"/>
      <c r="F12" s="819"/>
      <c r="G12" s="819" t="s">
        <v>118</v>
      </c>
      <c r="H12" s="819"/>
      <c r="I12" s="819"/>
      <c r="J12" s="819" t="s">
        <v>119</v>
      </c>
      <c r="K12" s="819"/>
      <c r="L12" s="819" t="s">
        <v>117</v>
      </c>
      <c r="M12" s="819"/>
      <c r="N12" s="819"/>
      <c r="O12" s="819"/>
      <c r="P12" s="819"/>
      <c r="Q12" s="819"/>
      <c r="R12" s="819" t="s">
        <v>118</v>
      </c>
      <c r="S12" s="819"/>
      <c r="T12" s="819"/>
      <c r="U12" s="819" t="s">
        <v>119</v>
      </c>
      <c r="V12" s="819"/>
      <c r="W12" s="819" t="s">
        <v>118</v>
      </c>
      <c r="X12" s="819"/>
      <c r="Y12" s="819"/>
      <c r="Z12" s="819" t="s">
        <v>119</v>
      </c>
      <c r="AA12" s="819"/>
      <c r="AB12" s="911" t="s">
        <v>118</v>
      </c>
      <c r="AC12" s="817"/>
      <c r="AD12" s="818"/>
      <c r="AE12" s="819" t="s">
        <v>119</v>
      </c>
      <c r="AF12" s="820"/>
    </row>
    <row r="13" spans="1:45" s="113" customFormat="1" ht="22.9" customHeight="1" x14ac:dyDescent="0.2">
      <c r="A13" s="888"/>
      <c r="B13" s="846"/>
      <c r="C13" s="846"/>
      <c r="D13" s="846"/>
      <c r="E13" s="846"/>
      <c r="F13" s="846"/>
      <c r="G13" s="889"/>
      <c r="H13" s="890"/>
      <c r="I13" s="891"/>
      <c r="J13" s="850"/>
      <c r="K13" s="850"/>
      <c r="L13" s="846">
        <f>A13</f>
        <v>0</v>
      </c>
      <c r="M13" s="846"/>
      <c r="N13" s="846"/>
      <c r="O13" s="846"/>
      <c r="P13" s="846"/>
      <c r="Q13" s="846"/>
      <c r="R13" s="938"/>
      <c r="S13" s="939"/>
      <c r="T13" s="940"/>
      <c r="U13" s="850"/>
      <c r="V13" s="850"/>
      <c r="W13" s="931">
        <f>G13</f>
        <v>0</v>
      </c>
      <c r="X13" s="1056"/>
      <c r="Y13" s="1056"/>
      <c r="Z13" s="850"/>
      <c r="AA13" s="850"/>
      <c r="AB13" s="931">
        <f>R13</f>
        <v>0</v>
      </c>
      <c r="AC13" s="1056"/>
      <c r="AD13" s="1056"/>
      <c r="AE13" s="850"/>
      <c r="AF13" s="851"/>
    </row>
    <row r="14" spans="1:45" s="232" customFormat="1" ht="12.75" customHeight="1" x14ac:dyDescent="0.2">
      <c r="A14" s="1055" t="s">
        <v>129</v>
      </c>
      <c r="B14" s="662"/>
      <c r="C14" s="662"/>
      <c r="D14" s="662"/>
      <c r="E14" s="662"/>
      <c r="F14" s="662"/>
      <c r="G14" s="662"/>
      <c r="H14" s="662"/>
      <c r="I14" s="662"/>
      <c r="J14" s="662"/>
      <c r="K14" s="663"/>
      <c r="L14" s="661" t="str">
        <f>IF(Behördenstammblatt!L3="nein","IT-Projekt (keine Eintragung)","IT-Projekt")</f>
        <v>IT-Projekt (keine Eintragung)</v>
      </c>
      <c r="M14" s="662"/>
      <c r="N14" s="662"/>
      <c r="O14" s="662"/>
      <c r="P14" s="662"/>
      <c r="Q14" s="662"/>
      <c r="R14" s="662"/>
      <c r="S14" s="662"/>
      <c r="T14" s="662"/>
      <c r="U14" s="662"/>
      <c r="V14" s="662"/>
      <c r="W14" s="662"/>
      <c r="X14" s="662"/>
      <c r="Y14" s="662"/>
      <c r="Z14" s="662"/>
      <c r="AA14" s="662"/>
      <c r="AB14" s="662"/>
      <c r="AC14" s="662"/>
      <c r="AD14" s="662"/>
      <c r="AE14" s="662"/>
      <c r="AF14" s="928"/>
    </row>
    <row r="15" spans="1:45" s="115" customFormat="1" x14ac:dyDescent="0.2">
      <c r="A15" s="941"/>
      <c r="B15" s="840"/>
      <c r="C15" s="840"/>
      <c r="D15" s="840"/>
      <c r="E15" s="840"/>
      <c r="F15" s="840"/>
      <c r="G15" s="840"/>
      <c r="H15" s="840"/>
      <c r="I15" s="840"/>
      <c r="J15" s="840"/>
      <c r="K15" s="841"/>
      <c r="L15" s="842"/>
      <c r="M15" s="843"/>
      <c r="N15" s="843"/>
      <c r="O15" s="843"/>
      <c r="P15" s="843"/>
      <c r="Q15" s="843"/>
      <c r="R15" s="843"/>
      <c r="S15" s="843"/>
      <c r="T15" s="843"/>
      <c r="U15" s="843"/>
      <c r="V15" s="843"/>
      <c r="W15" s="843"/>
      <c r="X15" s="843"/>
      <c r="Y15" s="843"/>
      <c r="Z15" s="843"/>
      <c r="AA15" s="843"/>
      <c r="AB15" s="843"/>
      <c r="AC15" s="843"/>
      <c r="AD15" s="843"/>
      <c r="AE15" s="843"/>
      <c r="AF15" s="844"/>
    </row>
    <row r="16" spans="1:45" s="24" customFormat="1" ht="9" x14ac:dyDescent="0.15">
      <c r="A16" s="116" t="s">
        <v>130</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8"/>
    </row>
    <row r="17" spans="1:32" s="30" customFormat="1" ht="12.75" customHeight="1" x14ac:dyDescent="0.2">
      <c r="A17" s="822"/>
      <c r="B17" s="823"/>
      <c r="C17" s="823"/>
      <c r="D17" s="823"/>
      <c r="E17" s="823"/>
      <c r="F17" s="823"/>
      <c r="G17" s="823"/>
      <c r="H17" s="823"/>
      <c r="I17" s="823"/>
      <c r="J17" s="823"/>
      <c r="K17" s="823"/>
      <c r="L17" s="823"/>
      <c r="M17" s="823"/>
      <c r="N17" s="823"/>
      <c r="O17" s="823"/>
      <c r="P17" s="823"/>
      <c r="Q17" s="823"/>
      <c r="R17" s="823"/>
      <c r="S17" s="823"/>
      <c r="T17" s="823"/>
      <c r="U17" s="823"/>
      <c r="V17" s="823"/>
      <c r="W17" s="823"/>
      <c r="X17" s="823"/>
      <c r="Y17" s="823"/>
      <c r="Z17" s="823"/>
      <c r="AA17" s="823"/>
      <c r="AB17" s="823"/>
      <c r="AC17" s="823"/>
      <c r="AD17" s="823"/>
      <c r="AE17" s="823"/>
      <c r="AF17" s="824"/>
    </row>
    <row r="18" spans="1:32" s="112" customFormat="1" ht="9" x14ac:dyDescent="0.15">
      <c r="A18" s="862" t="str">
        <f>IF(Behördenstammblatt!I3="ja","Kostenstelle *","Kostenstelle (keine Eintragung)")</f>
        <v>Kostenstelle (keine Eintragung)</v>
      </c>
      <c r="B18" s="688"/>
      <c r="C18" s="688"/>
      <c r="D18" s="688"/>
      <c r="E18" s="688"/>
      <c r="F18" s="688"/>
      <c r="G18" s="688"/>
      <c r="H18" s="688"/>
      <c r="I18" s="688"/>
      <c r="J18" s="826"/>
      <c r="K18" s="861" t="str">
        <f>IF(Behördenstammblatt!J3="ja","Kostenart *","Kostenart (keine Eintragung)")</f>
        <v>Kostenart (keine Eintragung)</v>
      </c>
      <c r="L18" s="688"/>
      <c r="M18" s="688"/>
      <c r="N18" s="688"/>
      <c r="O18" s="688"/>
      <c r="P18" s="688"/>
      <c r="Q18" s="688"/>
      <c r="R18" s="688"/>
      <c r="S18" s="688"/>
      <c r="T18" s="688"/>
      <c r="U18" s="826"/>
      <c r="V18" s="861" t="str">
        <f>IF(Behördenstammblatt!K3="ja","Kostenträger *","Kostenträger (keine Eintragung)")</f>
        <v>Kostenträger (keine Eintragung)</v>
      </c>
      <c r="W18" s="688"/>
      <c r="X18" s="688"/>
      <c r="Y18" s="688"/>
      <c r="Z18" s="688"/>
      <c r="AA18" s="688"/>
      <c r="AB18" s="688"/>
      <c r="AC18" s="688"/>
      <c r="AD18" s="688"/>
      <c r="AE18" s="688"/>
      <c r="AF18" s="689"/>
    </row>
    <row r="19" spans="1:32" s="30" customFormat="1" ht="23.25" customHeight="1" x14ac:dyDescent="0.2">
      <c r="A19" s="831"/>
      <c r="B19" s="832"/>
      <c r="C19" s="832"/>
      <c r="D19" s="832"/>
      <c r="E19" s="832"/>
      <c r="F19" s="832"/>
      <c r="G19" s="832"/>
      <c r="H19" s="832"/>
      <c r="I19" s="832"/>
      <c r="J19" s="833"/>
      <c r="K19" s="834"/>
      <c r="L19" s="832"/>
      <c r="M19" s="832"/>
      <c r="N19" s="832"/>
      <c r="O19" s="832"/>
      <c r="P19" s="832"/>
      <c r="Q19" s="832"/>
      <c r="R19" s="832"/>
      <c r="S19" s="832"/>
      <c r="T19" s="832"/>
      <c r="U19" s="833"/>
      <c r="V19" s="834"/>
      <c r="W19" s="832"/>
      <c r="X19" s="832"/>
      <c r="Y19" s="832"/>
      <c r="Z19" s="832"/>
      <c r="AA19" s="832"/>
      <c r="AB19" s="832"/>
      <c r="AC19" s="832"/>
      <c r="AD19" s="832"/>
      <c r="AE19" s="832"/>
      <c r="AF19" s="838"/>
    </row>
    <row r="20" spans="1:32" s="24" customFormat="1" ht="9" x14ac:dyDescent="0.15">
      <c r="A20" s="116" t="s">
        <v>131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8"/>
    </row>
    <row r="21" spans="1:32" s="30" customFormat="1" x14ac:dyDescent="0.2">
      <c r="A21" s="707"/>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9"/>
    </row>
    <row r="22" spans="1:32" s="24" customFormat="1" ht="9" x14ac:dyDescent="0.15">
      <c r="A22" s="116" t="s">
        <v>132</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8"/>
    </row>
    <row r="23" spans="1:32" s="30" customFormat="1" ht="23.25" customHeight="1" x14ac:dyDescent="0.2">
      <c r="A23" s="1057"/>
      <c r="B23" s="1058"/>
      <c r="C23" s="1058"/>
      <c r="D23" s="1058"/>
      <c r="E23" s="1058"/>
      <c r="F23" s="1058"/>
      <c r="G23" s="1058"/>
      <c r="H23" s="1058"/>
      <c r="I23" s="1058"/>
      <c r="J23" s="1058"/>
      <c r="K23" s="1058"/>
      <c r="L23" s="1058"/>
      <c r="M23" s="1058"/>
      <c r="N23" s="1058"/>
      <c r="O23" s="1058"/>
      <c r="P23" s="1058"/>
      <c r="Q23" s="1058"/>
      <c r="R23" s="1058"/>
      <c r="S23" s="1058"/>
      <c r="T23" s="1058"/>
      <c r="U23" s="1058"/>
      <c r="V23" s="1058"/>
      <c r="W23" s="1058"/>
      <c r="X23" s="1058"/>
      <c r="Y23" s="1058"/>
      <c r="Z23" s="1058"/>
      <c r="AA23" s="1058"/>
      <c r="AB23" s="1058"/>
      <c r="AC23" s="1058"/>
      <c r="AD23" s="1058"/>
      <c r="AE23" s="1058"/>
      <c r="AF23" s="1059"/>
    </row>
    <row r="24" spans="1:32" s="119" customFormat="1" ht="26.65" customHeight="1" x14ac:dyDescent="0.2">
      <c r="A24" s="1060" t="s">
        <v>433</v>
      </c>
      <c r="B24" s="690"/>
      <c r="C24" s="690"/>
      <c r="D24" s="690"/>
      <c r="E24" s="690"/>
      <c r="F24" s="690"/>
      <c r="G24" s="690"/>
      <c r="H24" s="690"/>
      <c r="I24" s="690"/>
      <c r="J24" s="690"/>
      <c r="K24" s="690" t="s">
        <v>133</v>
      </c>
      <c r="L24" s="690"/>
      <c r="M24" s="690"/>
      <c r="N24" s="690"/>
      <c r="O24" s="690"/>
      <c r="P24" s="690"/>
      <c r="Q24" s="690"/>
      <c r="R24" s="690"/>
      <c r="S24" s="690"/>
      <c r="T24" s="690"/>
      <c r="U24" s="690" t="s">
        <v>134</v>
      </c>
      <c r="V24" s="690"/>
      <c r="W24" s="690"/>
      <c r="X24" s="775" t="s">
        <v>135</v>
      </c>
      <c r="Y24" s="775"/>
      <c r="Z24" s="775"/>
      <c r="AA24" s="775" t="s">
        <v>136</v>
      </c>
      <c r="AB24" s="775"/>
      <c r="AC24" s="775"/>
      <c r="AD24" s="1061" t="s">
        <v>396</v>
      </c>
      <c r="AE24" s="775"/>
      <c r="AF24" s="794"/>
    </row>
    <row r="25" spans="1:32" ht="12.75" customHeight="1" x14ac:dyDescent="0.2">
      <c r="A25" s="1062"/>
      <c r="B25" s="1063"/>
      <c r="C25" s="1063"/>
      <c r="D25" s="1063"/>
      <c r="E25" s="1063"/>
      <c r="F25" s="1063"/>
      <c r="G25" s="1063"/>
      <c r="H25" s="1063"/>
      <c r="I25" s="1063"/>
      <c r="J25" s="1063"/>
      <c r="K25" s="679"/>
      <c r="L25" s="679"/>
      <c r="M25" s="679"/>
      <c r="N25" s="679"/>
      <c r="O25" s="679"/>
      <c r="P25" s="679"/>
      <c r="Q25" s="679"/>
      <c r="R25" s="679"/>
      <c r="S25" s="679"/>
      <c r="T25" s="679"/>
      <c r="U25" s="684"/>
      <c r="V25" s="684"/>
      <c r="W25" s="684"/>
      <c r="X25" s="1064">
        <f>IF(A25="2 Privat-Pkw ohne triftige Gründe",0.15,IF(A25="3 Privat-Pkw mit triftigen Gründen",0.25,IF(A25="4 anerkannter Privat-Pkw",0.35,IF(A25="5 Privat-Motorrad ohne triftige Gründe",0.07,IF(A25="6 Privat-Motorrad mit triftigen Gründen",0.1,IF(A25="7 Fahrrad",0.05,IF(A25="13 Mitnahme durch Privatperson (§ 5 Abs.4 LRKG M-V)",0.02,IF(A25="14 anerkannter PKW der NPÄ's mit Zuschlag",0.4,0))))))))</f>
        <v>0</v>
      </c>
      <c r="Y25" s="1064"/>
      <c r="Z25" s="1064"/>
      <c r="AA25" s="680"/>
      <c r="AB25" s="680"/>
      <c r="AC25" s="680"/>
      <c r="AD25" s="1065">
        <f>ROUNDDOWN(AA25,0)*X25</f>
        <v>0</v>
      </c>
      <c r="AE25" s="1065"/>
      <c r="AF25" s="1066"/>
    </row>
    <row r="26" spans="1:32" s="24" customFormat="1" ht="13.9" customHeight="1" x14ac:dyDescent="0.2">
      <c r="A26" s="1062"/>
      <c r="B26" s="1063"/>
      <c r="C26" s="1063"/>
      <c r="D26" s="1063"/>
      <c r="E26" s="1063"/>
      <c r="F26" s="1063"/>
      <c r="G26" s="1063"/>
      <c r="H26" s="1063"/>
      <c r="I26" s="1063"/>
      <c r="J26" s="1063"/>
      <c r="K26" s="679"/>
      <c r="L26" s="679"/>
      <c r="M26" s="679"/>
      <c r="N26" s="679"/>
      <c r="O26" s="679"/>
      <c r="P26" s="679"/>
      <c r="Q26" s="679"/>
      <c r="R26" s="679"/>
      <c r="S26" s="679"/>
      <c r="T26" s="679"/>
      <c r="U26" s="684"/>
      <c r="V26" s="684"/>
      <c r="W26" s="684"/>
      <c r="X26" s="1064">
        <f>IF(A26="2 Privat-Pkw ohne triftige Gründe",0.15,IF(A26="3 Privat-Pkw mit triftigen Gründen",0.25,IF(A26="4 anerkannter Privat-Pkw",0.35,IF(A26="5 Privat-Motorrad ohne triftige Gründe",0.07,IF(A26="6 Privat-Motorrad mit triftigen Gründen",0.1,IF(A26="7 Fahrrad",0.05,IF(A26="13 Mitnahme durch Privatperson (§ 5 Abs.4 LRKG M-V)",0.02,IF(A26="14 anerkannter PKW der NPÄ's mit Zuschlag",0.4,0))))))))</f>
        <v>0</v>
      </c>
      <c r="Y26" s="1064"/>
      <c r="Z26" s="1064"/>
      <c r="AA26" s="680"/>
      <c r="AB26" s="680"/>
      <c r="AC26" s="680"/>
      <c r="AD26" s="1065">
        <f>ROUNDDOWN(AA26,0)*X26</f>
        <v>0</v>
      </c>
      <c r="AE26" s="1065"/>
      <c r="AF26" s="1066"/>
    </row>
    <row r="27" spans="1:32" s="24" customFormat="1" ht="13.9" customHeight="1" x14ac:dyDescent="0.2">
      <c r="A27" s="1062"/>
      <c r="B27" s="1063"/>
      <c r="C27" s="1063"/>
      <c r="D27" s="1063"/>
      <c r="E27" s="1063"/>
      <c r="F27" s="1063"/>
      <c r="G27" s="1063"/>
      <c r="H27" s="1063"/>
      <c r="I27" s="1063"/>
      <c r="J27" s="1063"/>
      <c r="K27" s="679"/>
      <c r="L27" s="679"/>
      <c r="M27" s="679"/>
      <c r="N27" s="679"/>
      <c r="O27" s="679"/>
      <c r="P27" s="679"/>
      <c r="Q27" s="679"/>
      <c r="R27" s="679"/>
      <c r="S27" s="679"/>
      <c r="T27" s="679"/>
      <c r="U27" s="684"/>
      <c r="V27" s="684"/>
      <c r="W27" s="684"/>
      <c r="X27" s="1064">
        <f>IF(A27="2 Privat-Pkw ohne triftige Gründe",0.15,IF(A27="3 Privat-Pkw mit triftigen Gründen",0.25,IF(A27="4 anerkannter Privat-Pkw",0.35,IF(A27="5 Privat-Motorrad ohne triftige Gründe",0.07,IF(A27="6 Privat-Motorrad mit triftigen Gründen",0.1,IF(A27="7 Fahrrad",0.05,IF(A27="13 Mitnahme durch Privatperson (§ 5 Abs.4 LRKG M-V)",0.02,IF(A27="14 anerkannter PKW der NPÄ's mit Zuschlag",0.4,0))))))))</f>
        <v>0</v>
      </c>
      <c r="Y27" s="1064"/>
      <c r="Z27" s="1064"/>
      <c r="AA27" s="680"/>
      <c r="AB27" s="680"/>
      <c r="AC27" s="680"/>
      <c r="AD27" s="1065">
        <f>ROUNDDOWN(AA27,0)*X27</f>
        <v>0</v>
      </c>
      <c r="AE27" s="1065"/>
      <c r="AF27" s="1066"/>
    </row>
    <row r="28" spans="1:32" s="24" customFormat="1" ht="13.9" customHeight="1" x14ac:dyDescent="0.2">
      <c r="A28" s="1062"/>
      <c r="B28" s="1063"/>
      <c r="C28" s="1063"/>
      <c r="D28" s="1063"/>
      <c r="E28" s="1063"/>
      <c r="F28" s="1063"/>
      <c r="G28" s="1063"/>
      <c r="H28" s="1063"/>
      <c r="I28" s="1063"/>
      <c r="J28" s="1063"/>
      <c r="K28" s="679"/>
      <c r="L28" s="679"/>
      <c r="M28" s="679"/>
      <c r="N28" s="679"/>
      <c r="O28" s="679"/>
      <c r="P28" s="679"/>
      <c r="Q28" s="679"/>
      <c r="R28" s="679"/>
      <c r="S28" s="679"/>
      <c r="T28" s="679"/>
      <c r="U28" s="684"/>
      <c r="V28" s="684"/>
      <c r="W28" s="684"/>
      <c r="X28" s="1064">
        <f>IF(A28="2 Privat-Pkw ohne triftige Gründe",0.15,IF(A28="3 Privat-Pkw mit triftigen Gründen",0.25,IF(A28="4 anerkannter Privat-Pkw",0.35,IF(A28="5 Privat-Motorrad ohne triftige Gründe",0.07,IF(A28="6 Privat-Motorrad mit triftigen Gründen",0.1,IF(A28="7 Fahrrad",0.05,IF(A28="13 Mitnahme durch Privatperson (§ 5 Abs.4 LRKG M-V)",0.02,IF(A28="14 anerkannter PKW der NPÄ's mit Zuschlag",0.4,0))))))))</f>
        <v>0</v>
      </c>
      <c r="Y28" s="1064"/>
      <c r="Z28" s="1064"/>
      <c r="AA28" s="680"/>
      <c r="AB28" s="680"/>
      <c r="AC28" s="680"/>
      <c r="AD28" s="1065">
        <f>ROUNDDOWN(AA28,0)*X28</f>
        <v>0</v>
      </c>
      <c r="AE28" s="1065"/>
      <c r="AF28" s="1066"/>
    </row>
    <row r="29" spans="1:32" s="24" customFormat="1" ht="13.9" customHeight="1" x14ac:dyDescent="0.2">
      <c r="A29" s="1062"/>
      <c r="B29" s="1063"/>
      <c r="C29" s="1063"/>
      <c r="D29" s="1063"/>
      <c r="E29" s="1063"/>
      <c r="F29" s="1063"/>
      <c r="G29" s="1063"/>
      <c r="H29" s="1063"/>
      <c r="I29" s="1063"/>
      <c r="J29" s="1063"/>
      <c r="K29" s="679"/>
      <c r="L29" s="679"/>
      <c r="M29" s="679"/>
      <c r="N29" s="679"/>
      <c r="O29" s="679"/>
      <c r="P29" s="679"/>
      <c r="Q29" s="679"/>
      <c r="R29" s="679"/>
      <c r="S29" s="679"/>
      <c r="T29" s="679"/>
      <c r="U29" s="684"/>
      <c r="V29" s="684"/>
      <c r="W29" s="684"/>
      <c r="X29" s="1064">
        <f>IF(A29="2 Privat-Pkw ohne triftige Gründe",0.15,IF(A29="3 Privat-Pkw mit triftigen Gründen",0.25,IF(A29="4 anerkannter Privat-Pkw",0.35,IF(A29="5 Privat-Motorrad ohne triftige Gründe",0.07,IF(A29="6 Privat-Motorrad mit triftigen Gründen",0.1,IF(A29="7 Fahrrad",0.05,IF(A29="13 Mitnahme durch Privatperson (§ 5 Abs.4 LRKG M-V)",0.02,IF(A29="14 anerkannter PKW der NPÄ's mit Zuschlag",0.4,0))))))))</f>
        <v>0</v>
      </c>
      <c r="Y29" s="1064"/>
      <c r="Z29" s="1064"/>
      <c r="AA29" s="680"/>
      <c r="AB29" s="680"/>
      <c r="AC29" s="680"/>
      <c r="AD29" s="1065">
        <f>ROUNDDOWN(AA29,0)*X29</f>
        <v>0</v>
      </c>
      <c r="AE29" s="1065"/>
      <c r="AF29" s="1066"/>
    </row>
    <row r="30" spans="1:32" s="181" customFormat="1" ht="27.75" customHeight="1" x14ac:dyDescent="0.2">
      <c r="A30" s="1067" t="str">
        <f>IF(Behördenstammblatt!A28="ja","Grund der Benutzung der Beförderungsmittel nach Nr. 1.2, 3, 4, 6,10,11,12 und 14","Grund der Benutzung der Beförderungsmittel nach Nr. 1.2, 3, 4, 6,10,11,12")</f>
        <v>Grund der Benutzung der Beförderungsmittel nach Nr. 1.2, 3, 4, 6,10,11,12</v>
      </c>
      <c r="B30" s="716"/>
      <c r="C30" s="716"/>
      <c r="D30" s="716"/>
      <c r="E30" s="716"/>
      <c r="F30" s="716"/>
      <c r="G30" s="716"/>
      <c r="H30" s="716"/>
      <c r="I30" s="716"/>
      <c r="J30" s="717"/>
      <c r="K30" s="692" t="s">
        <v>28</v>
      </c>
      <c r="L30" s="1077"/>
      <c r="M30" s="1077"/>
      <c r="N30" s="1077"/>
      <c r="O30" s="1077"/>
      <c r="P30" s="1077"/>
      <c r="Q30" s="1077"/>
      <c r="R30" s="1077"/>
      <c r="S30" s="1077"/>
      <c r="T30" s="1077"/>
      <c r="U30" s="1077"/>
      <c r="V30" s="1077"/>
      <c r="W30" s="1077"/>
      <c r="X30" s="1077"/>
      <c r="Y30" s="1077"/>
      <c r="Z30" s="1077"/>
      <c r="AA30" s="1077"/>
      <c r="AB30" s="1077"/>
      <c r="AC30" s="1077"/>
      <c r="AD30" s="1077"/>
      <c r="AE30" s="1077"/>
      <c r="AF30" s="230" t="str">
        <f>IF(OR(A31&gt;0,A32&gt;0),"*","")</f>
        <v/>
      </c>
    </row>
    <row r="31" spans="1:32" s="121" customFormat="1" x14ac:dyDescent="0.2">
      <c r="A31" s="776"/>
      <c r="B31" s="777"/>
      <c r="C31" s="777"/>
      <c r="D31" s="777"/>
      <c r="E31" s="777"/>
      <c r="F31" s="777"/>
      <c r="G31" s="777"/>
      <c r="H31" s="777"/>
      <c r="I31" s="777"/>
      <c r="J31" s="777"/>
      <c r="K31" s="787"/>
      <c r="L31" s="788"/>
      <c r="M31" s="788"/>
      <c r="N31" s="788"/>
      <c r="O31" s="788"/>
      <c r="P31" s="788"/>
      <c r="Q31" s="788"/>
      <c r="R31" s="788"/>
      <c r="S31" s="788"/>
      <c r="T31" s="788"/>
      <c r="U31" s="788"/>
      <c r="V31" s="788"/>
      <c r="W31" s="788"/>
      <c r="X31" s="788"/>
      <c r="Y31" s="788"/>
      <c r="Z31" s="788"/>
      <c r="AA31" s="788"/>
      <c r="AB31" s="788"/>
      <c r="AC31" s="788"/>
      <c r="AD31" s="788"/>
      <c r="AE31" s="788"/>
      <c r="AF31" s="789"/>
    </row>
    <row r="32" spans="1:32" s="121" customFormat="1" x14ac:dyDescent="0.2">
      <c r="A32" s="776"/>
      <c r="B32" s="777"/>
      <c r="C32" s="777"/>
      <c r="D32" s="777"/>
      <c r="E32" s="777"/>
      <c r="F32" s="777"/>
      <c r="G32" s="777"/>
      <c r="H32" s="777"/>
      <c r="I32" s="777"/>
      <c r="J32" s="777"/>
      <c r="K32" s="787"/>
      <c r="L32" s="788"/>
      <c r="M32" s="788"/>
      <c r="N32" s="788"/>
      <c r="O32" s="788"/>
      <c r="P32" s="788"/>
      <c r="Q32" s="788"/>
      <c r="R32" s="788"/>
      <c r="S32" s="788"/>
      <c r="T32" s="788"/>
      <c r="U32" s="788"/>
      <c r="V32" s="788"/>
      <c r="W32" s="788"/>
      <c r="X32" s="788"/>
      <c r="Y32" s="788"/>
      <c r="Z32" s="788"/>
      <c r="AA32" s="788"/>
      <c r="AB32" s="788"/>
      <c r="AC32" s="788"/>
      <c r="AD32" s="788"/>
      <c r="AE32" s="788"/>
      <c r="AF32" s="789"/>
    </row>
    <row r="33" spans="1:33" s="24" customFormat="1" ht="9" x14ac:dyDescent="0.15">
      <c r="A33" s="122" t="s">
        <v>138</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4"/>
    </row>
    <row r="34" spans="1:33" s="30" customFormat="1" x14ac:dyDescent="0.2">
      <c r="A34" s="707"/>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9"/>
    </row>
    <row r="35" spans="1:33" s="24" customFormat="1" ht="9" x14ac:dyDescent="0.15">
      <c r="A35" s="116" t="s">
        <v>139</v>
      </c>
      <c r="B35" s="123"/>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8"/>
    </row>
    <row r="36" spans="1:33" s="30" customFormat="1" x14ac:dyDescent="0.2">
      <c r="A36" s="707"/>
      <c r="B36" s="708"/>
      <c r="C36" s="708"/>
      <c r="D36" s="708"/>
      <c r="E36" s="708"/>
      <c r="F36" s="70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708"/>
      <c r="AF36" s="709"/>
    </row>
    <row r="37" spans="1:33" s="24" customFormat="1" ht="9" x14ac:dyDescent="0.15">
      <c r="A37" s="116" t="s">
        <v>140</v>
      </c>
      <c r="B37" s="123"/>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8"/>
    </row>
    <row r="38" spans="1:33" s="24" customFormat="1" ht="9" x14ac:dyDescent="0.15">
      <c r="A38" s="790" t="s">
        <v>141</v>
      </c>
      <c r="B38" s="698"/>
      <c r="C38" s="698"/>
      <c r="D38" s="698"/>
      <c r="E38" s="698"/>
      <c r="F38" s="698"/>
      <c r="G38" s="698"/>
      <c r="H38" s="698"/>
      <c r="I38" s="698"/>
      <c r="J38" s="698"/>
      <c r="K38" s="698"/>
      <c r="L38" s="698"/>
      <c r="M38" s="698"/>
      <c r="N38" s="698"/>
      <c r="O38" s="699"/>
      <c r="P38" s="125" t="s">
        <v>142</v>
      </c>
      <c r="Q38" s="126"/>
      <c r="R38" s="126"/>
      <c r="S38" s="126"/>
      <c r="T38" s="126"/>
      <c r="U38" s="126"/>
      <c r="V38" s="126"/>
      <c r="W38" s="126"/>
      <c r="X38" s="126" t="str">
        <f>IF(A39&gt;0," *","")</f>
        <v/>
      </c>
      <c r="Y38" s="126"/>
      <c r="Z38" s="126"/>
      <c r="AA38" s="126"/>
      <c r="AB38" s="126"/>
      <c r="AC38" s="126"/>
      <c r="AD38" s="126"/>
      <c r="AE38" s="126"/>
      <c r="AF38" s="127"/>
    </row>
    <row r="39" spans="1:33" s="121" customFormat="1" x14ac:dyDescent="0.2">
      <c r="A39" s="1138"/>
      <c r="B39" s="807"/>
      <c r="C39" s="807"/>
      <c r="D39" s="807"/>
      <c r="E39" s="807"/>
      <c r="F39" s="807"/>
      <c r="G39" s="807"/>
      <c r="H39" s="807"/>
      <c r="I39" s="807"/>
      <c r="J39" s="807"/>
      <c r="K39" s="807"/>
      <c r="L39" s="807"/>
      <c r="M39" s="807"/>
      <c r="N39" s="807"/>
      <c r="O39" s="808"/>
      <c r="P39" s="809"/>
      <c r="Q39" s="810"/>
      <c r="R39" s="810"/>
      <c r="S39" s="810"/>
      <c r="T39" s="810"/>
      <c r="U39" s="810"/>
      <c r="V39" s="810"/>
      <c r="W39" s="810"/>
      <c r="X39" s="810"/>
      <c r="Y39" s="810"/>
      <c r="Z39" s="811"/>
      <c r="AA39" s="811"/>
      <c r="AB39" s="811"/>
      <c r="AC39" s="811"/>
      <c r="AD39" s="811"/>
      <c r="AE39" s="811"/>
      <c r="AF39" s="812"/>
    </row>
    <row r="40" spans="1:33" s="24" customFormat="1" ht="18" customHeight="1" x14ac:dyDescent="0.15">
      <c r="A40" s="927" t="s">
        <v>143</v>
      </c>
      <c r="B40" s="817"/>
      <c r="C40" s="817"/>
      <c r="D40" s="817"/>
      <c r="E40" s="817"/>
      <c r="F40" s="817"/>
      <c r="G40" s="817"/>
      <c r="H40" s="817"/>
      <c r="I40" s="817"/>
      <c r="J40" s="817"/>
      <c r="K40" s="817"/>
      <c r="L40" s="817"/>
      <c r="M40" s="817"/>
      <c r="N40" s="817"/>
      <c r="O40" s="817"/>
      <c r="P40" s="817"/>
      <c r="Q40" s="817"/>
      <c r="R40" s="817"/>
      <c r="S40" s="817"/>
      <c r="T40" s="817"/>
      <c r="U40" s="817"/>
      <c r="V40" s="817"/>
      <c r="W40" s="817"/>
      <c r="X40" s="817"/>
      <c r="Y40" s="818"/>
      <c r="Z40" s="764" t="s">
        <v>144</v>
      </c>
      <c r="AA40" s="949"/>
      <c r="AB40" s="949"/>
      <c r="AC40" s="949" t="s">
        <v>373</v>
      </c>
      <c r="AD40" s="949"/>
      <c r="AE40" s="949"/>
      <c r="AF40" s="950"/>
    </row>
    <row r="41" spans="1:33" x14ac:dyDescent="0.2">
      <c r="A41" s="129"/>
      <c r="B41" s="911" t="s">
        <v>394</v>
      </c>
      <c r="C41" s="817"/>
      <c r="D41" s="817"/>
      <c r="E41" s="817"/>
      <c r="F41" s="817"/>
      <c r="G41" s="817"/>
      <c r="H41" s="817"/>
      <c r="I41" s="817"/>
      <c r="J41" s="817"/>
      <c r="K41" s="817"/>
      <c r="L41" s="817"/>
      <c r="M41" s="817"/>
      <c r="N41" s="817"/>
      <c r="O41" s="817"/>
      <c r="P41" s="817"/>
      <c r="Q41" s="817"/>
      <c r="R41" s="817"/>
      <c r="S41" s="817"/>
      <c r="T41" s="817"/>
      <c r="U41" s="817"/>
      <c r="V41" s="817"/>
      <c r="W41" s="817"/>
      <c r="X41" s="817"/>
      <c r="Y41" s="818"/>
      <c r="Z41" s="1068"/>
      <c r="AA41" s="1068"/>
      <c r="AB41" s="1068"/>
      <c r="AC41" s="1083">
        <f>IF(Q1="Auslandsdienstreise","",Z41*17)</f>
        <v>0</v>
      </c>
      <c r="AD41" s="1083"/>
      <c r="AE41" s="1083"/>
      <c r="AF41" s="1084"/>
      <c r="AG41" s="106"/>
    </row>
    <row r="42" spans="1:33" x14ac:dyDescent="0.2">
      <c r="A42" s="129"/>
      <c r="B42" s="911" t="s">
        <v>395</v>
      </c>
      <c r="C42" s="817"/>
      <c r="D42" s="817"/>
      <c r="E42" s="817"/>
      <c r="F42" s="817"/>
      <c r="G42" s="817"/>
      <c r="H42" s="817"/>
      <c r="I42" s="817"/>
      <c r="J42" s="817"/>
      <c r="K42" s="817"/>
      <c r="L42" s="817"/>
      <c r="M42" s="817"/>
      <c r="N42" s="817"/>
      <c r="O42" s="817"/>
      <c r="P42" s="817"/>
      <c r="Q42" s="817"/>
      <c r="R42" s="817"/>
      <c r="S42" s="817"/>
      <c r="T42" s="817"/>
      <c r="U42" s="817"/>
      <c r="V42" s="818"/>
      <c r="W42" s="1071"/>
      <c r="X42" s="1072"/>
      <c r="Y42" s="1073"/>
      <c r="Z42" s="1074"/>
      <c r="AA42" s="1075"/>
      <c r="AB42" s="1076"/>
      <c r="AC42" s="1078"/>
      <c r="AD42" s="1079"/>
      <c r="AE42" s="1079"/>
      <c r="AF42" s="1080"/>
    </row>
    <row r="43" spans="1:33" x14ac:dyDescent="0.2">
      <c r="A43" s="129"/>
      <c r="B43" s="911" t="s">
        <v>145</v>
      </c>
      <c r="C43" s="817"/>
      <c r="D43" s="817"/>
      <c r="E43" s="817"/>
      <c r="F43" s="817"/>
      <c r="G43" s="817"/>
      <c r="H43" s="817"/>
      <c r="I43" s="817"/>
      <c r="J43" s="817"/>
      <c r="K43" s="817"/>
      <c r="L43" s="817"/>
      <c r="M43" s="817"/>
      <c r="N43" s="817"/>
      <c r="O43" s="817"/>
      <c r="P43" s="817"/>
      <c r="Q43" s="817"/>
      <c r="R43" s="817"/>
      <c r="S43" s="817"/>
      <c r="T43" s="817"/>
      <c r="U43" s="817"/>
      <c r="V43" s="817"/>
      <c r="W43" s="817"/>
      <c r="X43" s="817"/>
      <c r="Y43" s="818"/>
      <c r="Z43" s="1068"/>
      <c r="AA43" s="1068"/>
      <c r="AB43" s="1068"/>
      <c r="AC43" s="1069"/>
      <c r="AD43" s="1069"/>
      <c r="AE43" s="1069"/>
      <c r="AF43" s="1070"/>
    </row>
    <row r="44" spans="1:33" x14ac:dyDescent="0.2">
      <c r="A44" s="129"/>
      <c r="B44" s="911" t="s">
        <v>372</v>
      </c>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1068"/>
      <c r="AA44" s="1068"/>
      <c r="AB44" s="1068"/>
      <c r="AC44" s="1085">
        <f>Z44*65</f>
        <v>0</v>
      </c>
      <c r="AD44" s="1085"/>
      <c r="AE44" s="1085"/>
      <c r="AF44" s="1086"/>
    </row>
    <row r="45" spans="1:33" s="24" customFormat="1" ht="10.5" customHeight="1" x14ac:dyDescent="0.2">
      <c r="A45" s="790" t="s">
        <v>146</v>
      </c>
      <c r="B45" s="698"/>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9"/>
      <c r="AC45" s="1087"/>
      <c r="AD45" s="1087"/>
      <c r="AE45" s="1087"/>
      <c r="AF45" s="1088"/>
    </row>
    <row r="46" spans="1:33" x14ac:dyDescent="0.2">
      <c r="A46" s="129"/>
      <c r="B46" s="799"/>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1"/>
      <c r="AC46" s="1089"/>
      <c r="AD46" s="1089"/>
      <c r="AE46" s="1089"/>
      <c r="AF46" s="1090"/>
    </row>
    <row r="47" spans="1:33" x14ac:dyDescent="0.2">
      <c r="A47" s="129"/>
      <c r="B47" s="799"/>
      <c r="C47" s="800"/>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c r="AB47" s="801"/>
      <c r="AC47" s="1089"/>
      <c r="AD47" s="1089"/>
      <c r="AE47" s="1089"/>
      <c r="AF47" s="1090"/>
    </row>
    <row r="48" spans="1:33" x14ac:dyDescent="0.2">
      <c r="A48" s="129"/>
      <c r="B48" s="802"/>
      <c r="C48" s="803"/>
      <c r="D48" s="803"/>
      <c r="E48" s="803"/>
      <c r="F48" s="803"/>
      <c r="G48" s="803"/>
      <c r="H48" s="803"/>
      <c r="I48" s="803"/>
      <c r="J48" s="803"/>
      <c r="K48" s="803"/>
      <c r="L48" s="803"/>
      <c r="M48" s="803"/>
      <c r="N48" s="803"/>
      <c r="O48" s="803"/>
      <c r="P48" s="803"/>
      <c r="Q48" s="803"/>
      <c r="R48" s="803"/>
      <c r="S48" s="803"/>
      <c r="T48" s="803"/>
      <c r="U48" s="803"/>
      <c r="V48" s="803"/>
      <c r="W48" s="803"/>
      <c r="X48" s="803"/>
      <c r="Y48" s="803"/>
      <c r="Z48" s="803"/>
      <c r="AA48" s="803"/>
      <c r="AB48" s="804"/>
      <c r="AC48" s="1081"/>
      <c r="AD48" s="1081"/>
      <c r="AE48" s="1081"/>
      <c r="AF48" s="1082"/>
    </row>
    <row r="49" spans="1:54" s="119" customFormat="1" ht="12.75" customHeight="1" x14ac:dyDescent="0.2">
      <c r="A49" s="1067" t="s">
        <v>308</v>
      </c>
      <c r="B49" s="716"/>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41"/>
    </row>
    <row r="50" spans="1:54" s="24" customFormat="1" ht="9" x14ac:dyDescent="0.15">
      <c r="A50" s="1091" t="s">
        <v>147</v>
      </c>
      <c r="B50" s="1092"/>
      <c r="C50" s="1092"/>
      <c r="D50" s="1092"/>
      <c r="E50" s="1092"/>
      <c r="F50" s="1092"/>
      <c r="G50" s="1092"/>
      <c r="H50" s="1092"/>
      <c r="I50" s="1092"/>
      <c r="J50" s="1092"/>
      <c r="K50" s="1092"/>
      <c r="L50" s="1092"/>
      <c r="M50" s="1092"/>
      <c r="N50" s="1092"/>
      <c r="O50" s="1093"/>
      <c r="P50" s="229" t="s">
        <v>128</v>
      </c>
      <c r="Q50" s="183"/>
      <c r="R50" s="183"/>
      <c r="S50" s="183"/>
      <c r="T50" s="183"/>
      <c r="U50" s="183"/>
      <c r="V50" s="183"/>
      <c r="W50" s="183"/>
      <c r="X50" s="183"/>
      <c r="Y50" s="183"/>
      <c r="Z50" s="183"/>
      <c r="AA50" s="183"/>
      <c r="AB50" s="183" t="str">
        <f>IF(A51&gt;0,"*","")</f>
        <v/>
      </c>
      <c r="AC50" s="183"/>
      <c r="AD50" s="183"/>
      <c r="AE50" s="183"/>
      <c r="AF50" s="184"/>
    </row>
    <row r="51" spans="1:54" s="121" customFormat="1" ht="22.9" customHeight="1" x14ac:dyDescent="0.2">
      <c r="A51" s="941"/>
      <c r="B51" s="1094"/>
      <c r="C51" s="1094"/>
      <c r="D51" s="1094"/>
      <c r="E51" s="1094"/>
      <c r="F51" s="1094"/>
      <c r="G51" s="1094"/>
      <c r="H51" s="1094"/>
      <c r="I51" s="1094"/>
      <c r="J51" s="1094"/>
      <c r="K51" s="1094"/>
      <c r="L51" s="1094"/>
      <c r="M51" s="1094"/>
      <c r="N51" s="1094"/>
      <c r="O51" s="1095"/>
      <c r="P51" s="1096"/>
      <c r="Q51" s="1097"/>
      <c r="R51" s="1097"/>
      <c r="S51" s="1097"/>
      <c r="T51" s="1097"/>
      <c r="U51" s="1097"/>
      <c r="V51" s="1097"/>
      <c r="W51" s="1097"/>
      <c r="X51" s="1097"/>
      <c r="Y51" s="1097"/>
      <c r="Z51" s="1097"/>
      <c r="AA51" s="1097"/>
      <c r="AB51" s="1097"/>
      <c r="AC51" s="1097"/>
      <c r="AD51" s="1097"/>
      <c r="AE51" s="1097"/>
      <c r="AF51" s="1098"/>
    </row>
    <row r="52" spans="1:54" ht="9.75" customHeight="1" x14ac:dyDescent="0.2">
      <c r="A52" s="785" t="s">
        <v>148</v>
      </c>
      <c r="B52" s="716"/>
      <c r="C52" s="716"/>
      <c r="D52" s="716"/>
      <c r="E52" s="125" t="s">
        <v>149</v>
      </c>
      <c r="F52" s="126"/>
      <c r="G52" s="126"/>
      <c r="H52" s="130"/>
      <c r="I52" s="125" t="s">
        <v>150</v>
      </c>
      <c r="J52" s="126"/>
      <c r="K52" s="126"/>
      <c r="L52" s="130"/>
      <c r="M52" s="125" t="s">
        <v>146</v>
      </c>
      <c r="N52" s="126"/>
      <c r="O52" s="126"/>
      <c r="P52" s="130"/>
      <c r="Q52" s="182" t="s">
        <v>63</v>
      </c>
      <c r="R52" s="126"/>
      <c r="S52" s="126"/>
      <c r="T52" s="130"/>
      <c r="U52" s="125" t="s">
        <v>151</v>
      </c>
      <c r="V52" s="126"/>
      <c r="W52" s="126"/>
      <c r="X52" s="130"/>
      <c r="Y52" s="781" t="s">
        <v>152</v>
      </c>
      <c r="Z52" s="781"/>
      <c r="AA52" s="781"/>
      <c r="AB52" s="781"/>
      <c r="AC52" s="781"/>
      <c r="AD52" s="781"/>
      <c r="AE52" s="781"/>
      <c r="AF52" s="782"/>
    </row>
    <row r="53" spans="1:54" x14ac:dyDescent="0.2">
      <c r="A53" s="786"/>
      <c r="B53" s="729"/>
      <c r="C53" s="729"/>
      <c r="D53" s="729"/>
      <c r="E53" s="756">
        <f>SUM(AD25:AF29)+SUM(U25:W29)</f>
        <v>0</v>
      </c>
      <c r="F53" s="757"/>
      <c r="G53" s="757"/>
      <c r="H53" s="758"/>
      <c r="I53" s="756">
        <f>SUM(AC41:AF44)</f>
        <v>0</v>
      </c>
      <c r="J53" s="757"/>
      <c r="K53" s="757"/>
      <c r="L53" s="758"/>
      <c r="M53" s="756">
        <f>SUM(AC46:AF48)</f>
        <v>0</v>
      </c>
      <c r="N53" s="757"/>
      <c r="O53" s="757"/>
      <c r="P53" s="758"/>
      <c r="Q53" s="1099"/>
      <c r="R53" s="1100"/>
      <c r="S53" s="1100"/>
      <c r="T53" s="1101"/>
      <c r="U53" s="756">
        <f>SUM(E53:T53)</f>
        <v>0</v>
      </c>
      <c r="V53" s="757"/>
      <c r="W53" s="757"/>
      <c r="X53" s="758"/>
      <c r="Y53" s="1130"/>
      <c r="Z53" s="1130"/>
      <c r="AA53" s="1130"/>
      <c r="AB53" s="1130"/>
      <c r="AC53" s="1130"/>
      <c r="AD53" s="1130"/>
      <c r="AE53" s="1130"/>
      <c r="AF53" s="1131"/>
      <c r="AG53" s="674">
        <f>IF(AND(U53&gt;0,Q1=0),"Bitte wählen Sie noch die Reiseart in der ersten Zeile aus!",0)</f>
        <v>0</v>
      </c>
      <c r="AH53" s="675"/>
      <c r="AI53" s="675"/>
      <c r="AJ53" s="675"/>
      <c r="AK53" s="675"/>
      <c r="AL53" s="675"/>
      <c r="AM53" s="675"/>
      <c r="AN53" s="675"/>
      <c r="AO53" s="675"/>
      <c r="AP53" s="675"/>
      <c r="AQ53" s="675"/>
      <c r="AR53" s="675"/>
      <c r="AS53" s="675"/>
      <c r="AT53" s="675"/>
      <c r="AU53" s="675"/>
      <c r="AV53" s="675"/>
      <c r="AW53" s="675"/>
      <c r="AX53" s="675"/>
      <c r="AY53" s="675"/>
      <c r="AZ53" s="675"/>
      <c r="BA53" s="675"/>
      <c r="BB53" s="675"/>
    </row>
    <row r="54" spans="1:54" x14ac:dyDescent="0.2">
      <c r="A54" s="791" t="s">
        <v>153</v>
      </c>
      <c r="B54" s="775"/>
      <c r="C54" s="792"/>
      <c r="D54" s="792"/>
      <c r="E54" s="792"/>
      <c r="F54" s="792"/>
      <c r="G54" s="792"/>
      <c r="H54" s="792"/>
      <c r="I54" s="792"/>
      <c r="J54" s="792"/>
      <c r="K54" s="792"/>
      <c r="L54" s="792"/>
      <c r="M54" s="792"/>
      <c r="N54" s="792"/>
      <c r="O54" s="792"/>
      <c r="P54" s="792"/>
      <c r="Q54" s="792"/>
      <c r="R54" s="792"/>
      <c r="S54" s="792"/>
      <c r="T54" s="792"/>
      <c r="U54" s="793"/>
      <c r="V54" s="793"/>
      <c r="W54" s="793"/>
      <c r="X54" s="793"/>
      <c r="Y54" s="792"/>
      <c r="Z54" s="792"/>
      <c r="AA54" s="792"/>
      <c r="AB54" s="792"/>
      <c r="AC54" s="775"/>
      <c r="AD54" s="775"/>
      <c r="AE54" s="775"/>
      <c r="AF54" s="794"/>
    </row>
    <row r="55" spans="1:54" s="14" customFormat="1" x14ac:dyDescent="0.2">
      <c r="A55" s="813"/>
      <c r="B55" s="131" t="s">
        <v>154</v>
      </c>
      <c r="C55" s="131"/>
      <c r="D55" s="132"/>
      <c r="E55" s="132"/>
      <c r="F55" s="132"/>
      <c r="G55" s="132"/>
      <c r="H55" s="132"/>
      <c r="I55" s="132"/>
      <c r="J55" s="133"/>
      <c r="K55" s="132"/>
      <c r="L55" s="132"/>
      <c r="M55" s="132"/>
      <c r="N55" s="132"/>
      <c r="O55" s="132"/>
      <c r="P55" s="132"/>
      <c r="Q55" s="132"/>
      <c r="R55" s="132"/>
      <c r="S55" s="132"/>
      <c r="T55" s="132"/>
      <c r="U55" s="132"/>
      <c r="V55" s="132"/>
      <c r="W55" s="132"/>
      <c r="X55" s="132"/>
      <c r="Y55" s="132"/>
      <c r="Z55" s="768" t="s">
        <v>326</v>
      </c>
      <c r="AA55" s="768"/>
      <c r="AB55" s="769"/>
      <c r="AC55" s="750"/>
      <c r="AD55" s="751"/>
      <c r="AE55" s="751"/>
      <c r="AF55" s="752"/>
      <c r="AG55" s="896" t="str">
        <f>IF(AND(AC55&gt;0,AC55&lt;=50),"Da für diese Reise kein überwiegend dienstliches Interesse besteht, können keine Auslagen erstattet werden. (VV Ziff. 15.1.1.2)","")</f>
        <v/>
      </c>
      <c r="AH55" s="897"/>
      <c r="AI55" s="897"/>
      <c r="AJ55" s="897"/>
      <c r="AK55" s="897"/>
      <c r="AL55" s="897"/>
      <c r="AM55" s="897"/>
      <c r="AN55" s="897"/>
      <c r="AO55" s="897"/>
      <c r="AP55" s="897"/>
      <c r="AQ55" s="897"/>
      <c r="AR55" s="897"/>
      <c r="AS55" s="897"/>
      <c r="AT55" s="897"/>
      <c r="AU55" s="897"/>
      <c r="AV55" s="897"/>
      <c r="AW55" s="897"/>
      <c r="AX55" s="897"/>
      <c r="AY55" s="897"/>
      <c r="AZ55" s="897"/>
      <c r="BA55" s="897"/>
      <c r="BB55" s="897"/>
    </row>
    <row r="56" spans="1:54" x14ac:dyDescent="0.2">
      <c r="A56" s="814"/>
      <c r="B56" s="134" t="s">
        <v>155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6"/>
      <c r="AC56" s="753">
        <f>IF(VALUE(AC55)&gt;50,U53*AC55/100,0)</f>
        <v>0</v>
      </c>
      <c r="AD56" s="754"/>
      <c r="AE56" s="754"/>
      <c r="AF56" s="755"/>
      <c r="AG56" s="896"/>
      <c r="AH56" s="897"/>
      <c r="AI56" s="897"/>
      <c r="AJ56" s="897"/>
      <c r="AK56" s="897"/>
      <c r="AL56" s="897"/>
      <c r="AM56" s="897"/>
      <c r="AN56" s="897"/>
      <c r="AO56" s="897"/>
      <c r="AP56" s="897"/>
      <c r="AQ56" s="897"/>
      <c r="AR56" s="897"/>
      <c r="AS56" s="897"/>
      <c r="AT56" s="897"/>
      <c r="AU56" s="897"/>
      <c r="AV56" s="897"/>
      <c r="AW56" s="897"/>
      <c r="AX56" s="897"/>
      <c r="AY56" s="897"/>
      <c r="AZ56" s="897"/>
      <c r="BA56" s="897"/>
      <c r="BB56" s="897"/>
    </row>
    <row r="57" spans="1:54" s="24" customFormat="1" ht="12" x14ac:dyDescent="0.15">
      <c r="A57" s="805" t="s">
        <v>156</v>
      </c>
      <c r="B57" s="705"/>
      <c r="C57" s="705"/>
      <c r="D57" s="705"/>
      <c r="E57" s="705"/>
      <c r="F57" s="705"/>
      <c r="G57" s="705"/>
      <c r="H57" s="705"/>
      <c r="I57" s="705"/>
      <c r="J57" s="706"/>
      <c r="K57" s="770"/>
      <c r="L57" s="771"/>
      <c r="M57" s="767" t="s">
        <v>157</v>
      </c>
      <c r="N57" s="768"/>
      <c r="O57" s="768"/>
      <c r="P57" s="768"/>
      <c r="Q57" s="768"/>
      <c r="R57" s="768"/>
      <c r="S57" s="768"/>
      <c r="T57" s="768"/>
      <c r="U57" s="768"/>
      <c r="V57" s="768"/>
      <c r="W57" s="768"/>
      <c r="X57" s="768"/>
      <c r="Y57" s="768"/>
      <c r="Z57" s="768"/>
      <c r="AA57" s="768"/>
      <c r="AB57" s="769"/>
      <c r="AC57" s="1132"/>
      <c r="AD57" s="1133"/>
      <c r="AE57" s="1133"/>
      <c r="AF57" s="1134"/>
      <c r="AG57" s="896"/>
      <c r="AH57" s="897"/>
      <c r="AI57" s="897"/>
      <c r="AJ57" s="897"/>
      <c r="AK57" s="897"/>
      <c r="AL57" s="897"/>
      <c r="AM57" s="897"/>
      <c r="AN57" s="897"/>
      <c r="AO57" s="897"/>
      <c r="AP57" s="897"/>
      <c r="AQ57" s="897"/>
      <c r="AR57" s="897"/>
      <c r="AS57" s="897"/>
      <c r="AT57" s="897"/>
      <c r="AU57" s="897"/>
      <c r="AV57" s="897"/>
      <c r="AW57" s="897"/>
      <c r="AX57" s="897"/>
      <c r="AY57" s="897"/>
      <c r="AZ57" s="897"/>
      <c r="BA57" s="897"/>
      <c r="BB57" s="897"/>
    </row>
    <row r="58" spans="1:54" s="24" customFormat="1" ht="9" x14ac:dyDescent="0.15">
      <c r="A58" s="137" t="s">
        <v>158</v>
      </c>
      <c r="B58" s="103"/>
      <c r="C58" s="103"/>
      <c r="D58" s="103"/>
      <c r="E58" s="103"/>
      <c r="F58" s="103"/>
      <c r="G58" s="103"/>
      <c r="H58" s="103"/>
      <c r="I58" s="103"/>
      <c r="J58" s="103"/>
      <c r="K58" s="103"/>
      <c r="L58" s="103"/>
      <c r="M58" s="103"/>
      <c r="N58" s="103"/>
      <c r="O58" s="103"/>
      <c r="P58" s="103"/>
      <c r="Q58" s="103"/>
      <c r="R58" s="103"/>
      <c r="S58" s="103"/>
      <c r="T58" s="103"/>
      <c r="U58" s="103"/>
      <c r="V58" s="103" t="s">
        <v>118</v>
      </c>
      <c r="W58" s="103"/>
      <c r="X58" s="103"/>
      <c r="Y58" s="103"/>
      <c r="Z58" s="103" t="s">
        <v>159</v>
      </c>
      <c r="AA58" s="103"/>
      <c r="AB58" s="103"/>
      <c r="AC58" s="138"/>
      <c r="AD58" s="138"/>
      <c r="AE58" s="138"/>
      <c r="AF58" s="139"/>
      <c r="AG58" s="896"/>
      <c r="AH58" s="897"/>
      <c r="AI58" s="897"/>
      <c r="AJ58" s="897"/>
      <c r="AK58" s="897"/>
      <c r="AL58" s="897"/>
      <c r="AM58" s="897"/>
      <c r="AN58" s="897"/>
      <c r="AO58" s="897"/>
      <c r="AP58" s="897"/>
      <c r="AQ58" s="897"/>
      <c r="AR58" s="897"/>
      <c r="AS58" s="897"/>
      <c r="AT58" s="897"/>
      <c r="AU58" s="897"/>
      <c r="AV58" s="897"/>
      <c r="AW58" s="897"/>
      <c r="AX58" s="897"/>
      <c r="AY58" s="897"/>
      <c r="AZ58" s="897"/>
      <c r="BA58" s="897"/>
      <c r="BB58" s="897"/>
    </row>
    <row r="59" spans="1:54" ht="29.25" customHeight="1" x14ac:dyDescent="0.2">
      <c r="A59" s="140"/>
      <c r="B59" s="704" t="s">
        <v>160</v>
      </c>
      <c r="C59" s="705"/>
      <c r="D59" s="705"/>
      <c r="E59" s="706"/>
      <c r="F59" s="762" t="s">
        <v>161</v>
      </c>
      <c r="G59" s="763"/>
      <c r="H59" s="763"/>
      <c r="I59" s="763"/>
      <c r="J59" s="763"/>
      <c r="K59" s="763"/>
      <c r="L59" s="763"/>
      <c r="M59" s="763"/>
      <c r="N59" s="763"/>
      <c r="O59" s="763"/>
      <c r="P59" s="763"/>
      <c r="Q59" s="763"/>
      <c r="R59" s="763"/>
      <c r="S59" s="763"/>
      <c r="T59" s="763"/>
      <c r="U59" s="764"/>
      <c r="V59" s="743"/>
      <c r="W59" s="743"/>
      <c r="X59" s="743"/>
      <c r="Y59" s="743"/>
      <c r="Z59" s="737"/>
      <c r="AA59" s="737"/>
      <c r="AB59" s="737"/>
      <c r="AC59" s="737"/>
      <c r="AD59" s="737"/>
      <c r="AE59" s="737"/>
      <c r="AF59" s="738"/>
    </row>
    <row r="60" spans="1:54" s="169" customFormat="1" ht="16.5" customHeight="1" x14ac:dyDescent="0.2">
      <c r="A60" s="168"/>
      <c r="B60" s="692" t="str">
        <f>IF(Behördenstammblatt!A22="nein","","Vertreter *")</f>
        <v/>
      </c>
      <c r="C60" s="693"/>
      <c r="D60" s="693"/>
      <c r="E60" s="694"/>
      <c r="F60" s="692" t="str">
        <f>IF(Behördenstammblatt!A22="nein","","Ich übernehme für die Zeit der Abwesenheit die Vertretung.")</f>
        <v/>
      </c>
      <c r="G60" s="693"/>
      <c r="H60" s="693"/>
      <c r="I60" s="693"/>
      <c r="J60" s="693"/>
      <c r="K60" s="693"/>
      <c r="L60" s="693"/>
      <c r="M60" s="693"/>
      <c r="N60" s="693"/>
      <c r="O60" s="693"/>
      <c r="P60" s="693"/>
      <c r="Q60" s="693"/>
      <c r="R60" s="693"/>
      <c r="S60" s="693"/>
      <c r="T60" s="693"/>
      <c r="U60" s="694"/>
      <c r="V60" s="1102"/>
      <c r="W60" s="1103"/>
      <c r="X60" s="1103"/>
      <c r="Y60" s="1104"/>
      <c r="Z60" s="1108"/>
      <c r="AA60" s="1109"/>
      <c r="AB60" s="1109"/>
      <c r="AC60" s="1109"/>
      <c r="AD60" s="1109"/>
      <c r="AE60" s="1109"/>
      <c r="AF60" s="1110"/>
      <c r="AH60" s="170"/>
    </row>
    <row r="61" spans="1:54" s="172" customFormat="1" ht="18.75" customHeight="1" x14ac:dyDescent="0.2">
      <c r="A61" s="171"/>
      <c r="B61" s="704" t="s">
        <v>162</v>
      </c>
      <c r="C61" s="705"/>
      <c r="D61" s="705"/>
      <c r="E61" s="706"/>
      <c r="F61" s="692" t="s">
        <v>163</v>
      </c>
      <c r="G61" s="705"/>
      <c r="H61" s="705"/>
      <c r="I61" s="705"/>
      <c r="J61" s="705"/>
      <c r="K61" s="705"/>
      <c r="L61" s="705"/>
      <c r="M61" s="705"/>
      <c r="N61" s="705"/>
      <c r="O61" s="705"/>
      <c r="P61" s="705"/>
      <c r="Q61" s="705"/>
      <c r="R61" s="705"/>
      <c r="S61" s="705"/>
      <c r="T61" s="705"/>
      <c r="U61" s="706"/>
      <c r="V61" s="1111"/>
      <c r="W61" s="1111"/>
      <c r="X61" s="1111"/>
      <c r="Y61" s="1111"/>
      <c r="Z61" s="737"/>
      <c r="AA61" s="737"/>
      <c r="AB61" s="737"/>
      <c r="AC61" s="737"/>
      <c r="AD61" s="737"/>
      <c r="AE61" s="737"/>
      <c r="AF61" s="738"/>
    </row>
    <row r="62" spans="1:54" ht="18.75" customHeight="1" x14ac:dyDescent="0.2">
      <c r="A62" s="140"/>
      <c r="B62" s="692" t="str">
        <f>IF(Behördenstammblatt!A26="nein","","weiterer Vorgesetzter *")</f>
        <v/>
      </c>
      <c r="C62" s="693"/>
      <c r="D62" s="693"/>
      <c r="E62" s="694"/>
      <c r="F62" s="692" t="str">
        <f>IF(Behördenstammblatt!A26="nein","","Die Reise ist notwendig.")</f>
        <v/>
      </c>
      <c r="G62" s="705"/>
      <c r="H62" s="705"/>
      <c r="I62" s="705"/>
      <c r="J62" s="705"/>
      <c r="K62" s="705"/>
      <c r="L62" s="705"/>
      <c r="M62" s="705"/>
      <c r="N62" s="705"/>
      <c r="O62" s="705"/>
      <c r="P62" s="705"/>
      <c r="Q62" s="705"/>
      <c r="R62" s="705"/>
      <c r="S62" s="705"/>
      <c r="T62" s="705"/>
      <c r="U62" s="706"/>
      <c r="V62" s="1102"/>
      <c r="W62" s="1103"/>
      <c r="X62" s="1103"/>
      <c r="Y62" s="1104"/>
      <c r="Z62" s="1135"/>
      <c r="AA62" s="1136"/>
      <c r="AB62" s="1136"/>
      <c r="AC62" s="1136"/>
      <c r="AD62" s="1136"/>
      <c r="AE62" s="1136"/>
      <c r="AF62" s="1137"/>
    </row>
    <row r="63" spans="1:54" s="172" customFormat="1" ht="25.5" customHeight="1" x14ac:dyDescent="0.2">
      <c r="A63" s="171"/>
      <c r="B63" s="692" t="s">
        <v>164</v>
      </c>
      <c r="C63" s="693"/>
      <c r="D63" s="693"/>
      <c r="E63" s="693"/>
      <c r="F63" s="693"/>
      <c r="G63" s="693"/>
      <c r="H63" s="693"/>
      <c r="I63" s="693"/>
      <c r="J63" s="693"/>
      <c r="K63" s="693"/>
      <c r="L63" s="694"/>
      <c r="M63" s="692" t="s">
        <v>165</v>
      </c>
      <c r="N63" s="693"/>
      <c r="O63" s="693"/>
      <c r="P63" s="693"/>
      <c r="Q63" s="693"/>
      <c r="R63" s="693"/>
      <c r="S63" s="693"/>
      <c r="T63" s="693"/>
      <c r="U63" s="694"/>
      <c r="V63" s="695"/>
      <c r="W63" s="696"/>
      <c r="X63" s="696"/>
      <c r="Y63" s="697"/>
      <c r="Z63" s="744" t="str">
        <f>IF(OR(A15="Aus- oder Fortbildung",A15="Zuweisung",A15="Versetzung",A15="Abordnung",Q1="Reise aus besonderem Anlass (§ 15 LRKG)"),"","Der links bezeichneten Stelle nicht vorlegen.")</f>
        <v>Der links bezeichneten Stelle nicht vorlegen.</v>
      </c>
      <c r="AA63" s="745"/>
      <c r="AB63" s="745"/>
      <c r="AC63" s="745"/>
      <c r="AD63" s="745"/>
      <c r="AE63" s="745"/>
      <c r="AF63" s="746"/>
    </row>
    <row r="64" spans="1:54" s="169" customFormat="1" ht="16.5" customHeight="1" x14ac:dyDescent="0.2">
      <c r="A64" s="171"/>
      <c r="B64" s="692" t="str">
        <f>IF(Behördenstammblatt!A24="nein","","Budgetstelle *")</f>
        <v/>
      </c>
      <c r="C64" s="693"/>
      <c r="D64" s="693"/>
      <c r="E64" s="694"/>
      <c r="F64" s="692" t="str">
        <f>IF(Behördenstammblatt!A24="nein","","Haushaltsmittel sind vorhanden.")</f>
        <v/>
      </c>
      <c r="G64" s="693"/>
      <c r="H64" s="693"/>
      <c r="I64" s="693"/>
      <c r="J64" s="693"/>
      <c r="K64" s="693"/>
      <c r="L64" s="693"/>
      <c r="M64" s="693"/>
      <c r="N64" s="693"/>
      <c r="O64" s="693"/>
      <c r="P64" s="693"/>
      <c r="Q64" s="693"/>
      <c r="R64" s="693"/>
      <c r="S64" s="693"/>
      <c r="T64" s="693"/>
      <c r="U64" s="694"/>
      <c r="V64" s="1102"/>
      <c r="W64" s="1103"/>
      <c r="X64" s="1103"/>
      <c r="Y64" s="1104"/>
      <c r="Z64" s="1105"/>
      <c r="AA64" s="1106"/>
      <c r="AB64" s="1106"/>
      <c r="AC64" s="1106"/>
      <c r="AD64" s="1106"/>
      <c r="AE64" s="1106"/>
      <c r="AF64" s="1107"/>
      <c r="AH64" s="170"/>
    </row>
    <row r="65" spans="1:32" s="172" customFormat="1" ht="21.4" customHeight="1" x14ac:dyDescent="0.2">
      <c r="A65" s="727"/>
      <c r="B65" s="715" t="str">
        <f>IF(Z65="","Zentrale Reisestelle (LAF M-V) *","Zentrale Reisestelle (LAF M-V)")</f>
        <v>Zentrale Reisestelle (LAF M-V) *</v>
      </c>
      <c r="C65" s="716"/>
      <c r="D65" s="716"/>
      <c r="E65" s="717"/>
      <c r="F65" s="734" t="str">
        <f>IF(B64="","Haushaltsmittel sind vorhanden.  
Die reisekostenrechtliche Prüfung durch die Reisestelle erfolgte ohne Beanstandungen.","Die reisekostenrechtliche Prüfung durch die Reisestelle erfolgte ohne Beanstandungen.")</f>
        <v>Haushaltsmittel sind vorhanden.  
Die reisekostenrechtliche Prüfung durch die Reisestelle erfolgte ohne Beanstandungen.</v>
      </c>
      <c r="G65" s="735"/>
      <c r="H65" s="735"/>
      <c r="I65" s="735"/>
      <c r="J65" s="735"/>
      <c r="K65" s="735"/>
      <c r="L65" s="735"/>
      <c r="M65" s="735"/>
      <c r="N65" s="735"/>
      <c r="O65" s="735"/>
      <c r="P65" s="735"/>
      <c r="Q65" s="735"/>
      <c r="R65" s="735"/>
      <c r="S65" s="735"/>
      <c r="T65" s="735"/>
      <c r="U65" s="736"/>
      <c r="V65" s="1118"/>
      <c r="W65" s="1119"/>
      <c r="X65" s="1119"/>
      <c r="Y65" s="1120"/>
      <c r="Z65" s="1112" t="str">
        <f>IF(AND(OR(Q1="mehrtägigen Inlandsdienstreise",Q1="Reise aus besonderem Anlass (§ 15 LRKG)"),OR(A15="allgemeine Dienstreise",A15="Aus- oder Fortbildung",A15="Versetzung",A15="Zuweisung",A15="Abordnung",A15="Bundesratssitzung (KEB)"),OR(A31="aus anderen triftigen Gründen",A31=""),OR(A32="aus anderen triftigen Gründen",A32=""),OR(A51="aus anderen triftigen Gründen",A51=""),OR(U53&lt;50),OR(K57="nein",K57="")),"Antrag bitte erst bei Abrechnung der Reisestelle vorlegen!","")</f>
        <v/>
      </c>
      <c r="AA65" s="1113"/>
      <c r="AB65" s="1113"/>
      <c r="AC65" s="1113"/>
      <c r="AD65" s="1113"/>
      <c r="AE65" s="1113"/>
      <c r="AF65" s="1114"/>
    </row>
    <row r="66" spans="1:32" ht="19.5" customHeight="1" x14ac:dyDescent="0.2">
      <c r="A66" s="727"/>
      <c r="B66" s="728"/>
      <c r="C66" s="729"/>
      <c r="D66" s="729"/>
      <c r="E66" s="730"/>
      <c r="F66" s="728" t="str">
        <f>IF(OR(A31="aus Gründen der Wirtschaftlichkeit",A32="aus Gründen der Wirtschaftlichkeit",A51="aus Gründen der Wirtschaftlichkeit"),"Die Wirtschaftlichkeit der beantragten Reisedurchführung liegt vor / ist nicht erkennbar.","")</f>
        <v/>
      </c>
      <c r="G66" s="729"/>
      <c r="H66" s="729"/>
      <c r="I66" s="729"/>
      <c r="J66" s="729"/>
      <c r="K66" s="729"/>
      <c r="L66" s="729"/>
      <c r="M66" s="729"/>
      <c r="N66" s="729"/>
      <c r="O66" s="729"/>
      <c r="P66" s="729"/>
      <c r="Q66" s="729"/>
      <c r="R66" s="729"/>
      <c r="S66" s="729"/>
      <c r="T66" s="729"/>
      <c r="U66" s="730"/>
      <c r="V66" s="1121"/>
      <c r="W66" s="1122"/>
      <c r="X66" s="1122"/>
      <c r="Y66" s="1123"/>
      <c r="Z66" s="1115"/>
      <c r="AA66" s="1116"/>
      <c r="AB66" s="1116"/>
      <c r="AC66" s="1116"/>
      <c r="AD66" s="1116"/>
      <c r="AE66" s="1116"/>
      <c r="AF66" s="1117"/>
    </row>
    <row r="67" spans="1:32" ht="11.25" customHeight="1" x14ac:dyDescent="0.2">
      <c r="A67" s="713"/>
      <c r="B67" s="715" t="s">
        <v>366</v>
      </c>
      <c r="C67" s="716"/>
      <c r="D67" s="716"/>
      <c r="E67" s="717"/>
      <c r="F67" s="143" t="s">
        <v>166</v>
      </c>
      <c r="G67" s="144"/>
      <c r="H67" s="144"/>
      <c r="I67" s="144"/>
      <c r="J67" s="144"/>
      <c r="K67" s="144"/>
      <c r="L67" s="144"/>
      <c r="M67" s="144"/>
      <c r="N67" s="144"/>
      <c r="O67" s="144"/>
      <c r="P67" s="144"/>
      <c r="Q67" s="144"/>
      <c r="R67" s="144"/>
      <c r="S67" s="144"/>
      <c r="T67" s="144"/>
      <c r="U67" s="145"/>
      <c r="V67" s="1124"/>
      <c r="W67" s="1125"/>
      <c r="X67" s="1125"/>
      <c r="Y67" s="1126"/>
      <c r="Z67" s="737"/>
      <c r="AA67" s="737"/>
      <c r="AB67" s="737"/>
      <c r="AC67" s="737"/>
      <c r="AD67" s="737"/>
      <c r="AE67" s="737"/>
      <c r="AF67" s="738"/>
    </row>
    <row r="68" spans="1:32" ht="19.5" customHeight="1" thickBot="1" x14ac:dyDescent="0.25">
      <c r="A68" s="714"/>
      <c r="B68" s="718"/>
      <c r="C68" s="719"/>
      <c r="D68" s="719"/>
      <c r="E68" s="720"/>
      <c r="F68" s="718" t="str">
        <f>IF(OR(A31="aus anderen triftigen Gründen",A32="aus anderen triftigen Gründen",A31="aus Gründen der Wirtschaftlichkeit",A32="aus Gründen der Wirtschaftlichkeit",A51="aus anderen triftigen Gründen",A51="aus Gründen der Wirtschaftlichkeit"),"Die triftigen Gründe für diese Reisedurchführung werden anerkannt.","")</f>
        <v/>
      </c>
      <c r="G68" s="719"/>
      <c r="H68" s="719"/>
      <c r="I68" s="719"/>
      <c r="J68" s="719"/>
      <c r="K68" s="719"/>
      <c r="L68" s="719"/>
      <c r="M68" s="719"/>
      <c r="N68" s="719"/>
      <c r="O68" s="719"/>
      <c r="P68" s="719"/>
      <c r="Q68" s="719"/>
      <c r="R68" s="719"/>
      <c r="S68" s="719"/>
      <c r="T68" s="719"/>
      <c r="U68" s="720"/>
      <c r="V68" s="1127"/>
      <c r="W68" s="1128"/>
      <c r="X68" s="1128"/>
      <c r="Y68" s="1129"/>
      <c r="Z68" s="739"/>
      <c r="AA68" s="739"/>
      <c r="AB68" s="739"/>
      <c r="AC68" s="739"/>
      <c r="AD68" s="739"/>
      <c r="AE68" s="739"/>
      <c r="AF68" s="740"/>
    </row>
    <row r="69" spans="1:32" s="21" customFormat="1" ht="16.5" customHeight="1" x14ac:dyDescent="0.2">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row>
    <row r="70" spans="1:32" s="21" customFormat="1" ht="16.5" customHeight="1" x14ac:dyDescent="0.2">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row>
    <row r="71" spans="1:32" s="21" customFormat="1" ht="16.5" customHeight="1" x14ac:dyDescent="0.2">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row>
    <row r="72" spans="1:32" s="21" customFormat="1" ht="16.5" customHeight="1" x14ac:dyDescent="0.2">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row>
    <row r="73" spans="1:32" s="21" customFormat="1" ht="16.5" customHeight="1" x14ac:dyDescent="0.2">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row>
    <row r="74" spans="1:32" s="21" customFormat="1" ht="16.5" customHeight="1" x14ac:dyDescent="0.2">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row>
    <row r="75" spans="1:32" s="21" customFormat="1" ht="16.5" customHeight="1" x14ac:dyDescent="0.2">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row>
    <row r="76" spans="1:32" s="21" customFormat="1" ht="16.5" customHeight="1" x14ac:dyDescent="0.2">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row>
    <row r="77" spans="1:32" s="21" customFormat="1" ht="16.5" customHeight="1" x14ac:dyDescent="0.2">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row>
    <row r="78" spans="1:32" s="21" customFormat="1" ht="16.5" customHeight="1" x14ac:dyDescent="0.2">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row>
    <row r="79" spans="1:32" s="21" customFormat="1" ht="16.5" customHeight="1" x14ac:dyDescent="0.2">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row>
    <row r="80" spans="1:32" s="21" customFormat="1" ht="16.5" customHeight="1" x14ac:dyDescent="0.2">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row>
    <row r="81" spans="1:32" s="21" customFormat="1" ht="16.5" customHeight="1" x14ac:dyDescent="0.2">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row>
    <row r="82" spans="1:32" s="21" customFormat="1" ht="16.5" customHeight="1" x14ac:dyDescent="0.2">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row>
    <row r="83" spans="1:32" s="21" customFormat="1" ht="16.5" customHeight="1" x14ac:dyDescent="0.2">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row>
    <row r="84" spans="1:32" s="21" customFormat="1" ht="16.5" customHeight="1" x14ac:dyDescent="0.2">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row>
    <row r="85" spans="1:32" s="21" customFormat="1" ht="16.5" customHeight="1" x14ac:dyDescent="0.2">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row>
    <row r="86" spans="1:32" s="21" customFormat="1" ht="16.5" customHeight="1" x14ac:dyDescent="0.2">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row>
    <row r="87" spans="1:32" s="21" customFormat="1" ht="16.5" customHeight="1" x14ac:dyDescent="0.2">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row>
    <row r="88" spans="1:32" s="21" customFormat="1" ht="16.5" customHeight="1" x14ac:dyDescent="0.2">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row>
    <row r="89" spans="1:32" s="21" customFormat="1" ht="16.5" customHeight="1" x14ac:dyDescent="0.2">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row>
    <row r="90" spans="1:32" s="21" customFormat="1" ht="16.5" customHeight="1" x14ac:dyDescent="0.2">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row>
    <row r="91" spans="1:32" s="21" customFormat="1" ht="16.5" customHeight="1" x14ac:dyDescent="0.2">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row>
    <row r="92" spans="1:32" s="21" customFormat="1" ht="16.5" customHeight="1" x14ac:dyDescent="0.2">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row>
    <row r="93" spans="1:32" s="21" customFormat="1" ht="16.5" customHeight="1" x14ac:dyDescent="0.2">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row>
    <row r="94" spans="1:32" s="21" customFormat="1" ht="16.5" customHeight="1" x14ac:dyDescent="0.2">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row>
    <row r="95" spans="1:32" s="21" customFormat="1" ht="16.5" customHeight="1" x14ac:dyDescent="0.2">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row>
    <row r="96" spans="1:32" s="21" customFormat="1" x14ac:dyDescent="0.2">
      <c r="A96" s="163"/>
      <c r="S96" s="164"/>
    </row>
    <row r="97" spans="1:19" s="21" customFormat="1" x14ac:dyDescent="0.2">
      <c r="A97" s="163"/>
      <c r="S97" s="164"/>
    </row>
    <row r="98" spans="1:19" s="21" customFormat="1" x14ac:dyDescent="0.2">
      <c r="A98" s="163"/>
      <c r="S98" s="164"/>
    </row>
    <row r="99" spans="1:19" s="21" customFormat="1" x14ac:dyDescent="0.2">
      <c r="A99" s="163"/>
      <c r="S99" s="164"/>
    </row>
    <row r="100" spans="1:19" s="21" customFormat="1" x14ac:dyDescent="0.2">
      <c r="A100" s="163"/>
      <c r="S100" s="164"/>
    </row>
    <row r="101" spans="1:19" s="21" customFormat="1" x14ac:dyDescent="0.2"/>
    <row r="102" spans="1:19" s="21" customFormat="1" x14ac:dyDescent="0.2"/>
    <row r="103" spans="1:19" s="21" customFormat="1" x14ac:dyDescent="0.2"/>
    <row r="104" spans="1:19" s="21" customFormat="1" x14ac:dyDescent="0.2"/>
    <row r="105" spans="1:19" s="21" customFormat="1" x14ac:dyDescent="0.2"/>
    <row r="106" spans="1:19" s="21" customFormat="1" x14ac:dyDescent="0.2"/>
    <row r="107" spans="1:19" s="21" customFormat="1" x14ac:dyDescent="0.2"/>
    <row r="108" spans="1:19" s="21" customFormat="1" x14ac:dyDescent="0.2"/>
    <row r="109" spans="1:19" s="21" customFormat="1" x14ac:dyDescent="0.2"/>
    <row r="110" spans="1:19" s="21" customFormat="1" x14ac:dyDescent="0.2"/>
    <row r="111" spans="1:19" s="21" customFormat="1" x14ac:dyDescent="0.2"/>
    <row r="112" spans="1:19" s="21" customFormat="1" x14ac:dyDescent="0.2"/>
    <row r="113" s="21" customFormat="1" x14ac:dyDescent="0.2"/>
    <row r="114" s="21" customFormat="1" x14ac:dyDescent="0.2"/>
    <row r="115" s="21" customFormat="1" x14ac:dyDescent="0.2"/>
    <row r="116" s="21" customFormat="1" x14ac:dyDescent="0.2"/>
    <row r="117" s="21" customFormat="1" x14ac:dyDescent="0.2"/>
    <row r="118" s="21" customFormat="1" x14ac:dyDescent="0.2"/>
    <row r="119" s="21" customFormat="1" x14ac:dyDescent="0.2"/>
    <row r="120" s="21" customFormat="1" x14ac:dyDescent="0.2"/>
    <row r="121" s="21" customFormat="1" x14ac:dyDescent="0.2"/>
    <row r="122" s="21" customFormat="1" x14ac:dyDescent="0.2"/>
    <row r="123" s="21" customFormat="1" x14ac:dyDescent="0.2"/>
    <row r="124" s="21" customFormat="1" x14ac:dyDescent="0.2"/>
    <row r="125" s="21" customFormat="1" x14ac:dyDescent="0.2"/>
    <row r="126" s="21" customFormat="1" x14ac:dyDescent="0.2"/>
    <row r="127" s="21" customFormat="1" x14ac:dyDescent="0.2"/>
    <row r="128" s="21" customFormat="1" x14ac:dyDescent="0.2"/>
    <row r="129" s="21" customFormat="1" x14ac:dyDescent="0.2"/>
    <row r="130" s="21" customFormat="1" x14ac:dyDescent="0.2"/>
  </sheetData>
  <sheetProtection password="DA8F" sheet="1" selectLockedCells="1"/>
  <mergeCells count="206">
    <mergeCell ref="M57:AB57"/>
    <mergeCell ref="A54:AF54"/>
    <mergeCell ref="AA4:AF4"/>
    <mergeCell ref="J5:M5"/>
    <mergeCell ref="AA5:AF5"/>
    <mergeCell ref="B41:Y41"/>
    <mergeCell ref="A34:AF34"/>
    <mergeCell ref="A36:AF36"/>
    <mergeCell ref="A38:O38"/>
    <mergeCell ref="A39:O39"/>
    <mergeCell ref="A31:J31"/>
    <mergeCell ref="K31:AF31"/>
    <mergeCell ref="A65:A66"/>
    <mergeCell ref="B65:E66"/>
    <mergeCell ref="F65:U65"/>
    <mergeCell ref="V65:Y66"/>
    <mergeCell ref="A67:A68"/>
    <mergeCell ref="B67:E68"/>
    <mergeCell ref="V67:Y68"/>
    <mergeCell ref="AG1:AL1"/>
    <mergeCell ref="AM1:AS1"/>
    <mergeCell ref="Y53:AF53"/>
    <mergeCell ref="B59:E59"/>
    <mergeCell ref="F59:U59"/>
    <mergeCell ref="V59:Y59"/>
    <mergeCell ref="Z59:AF59"/>
    <mergeCell ref="A57:J57"/>
    <mergeCell ref="K57:L57"/>
    <mergeCell ref="AC57:AF57"/>
    <mergeCell ref="B44:Y44"/>
    <mergeCell ref="Z44:AB44"/>
    <mergeCell ref="AG55:BB58"/>
    <mergeCell ref="Z55:AB55"/>
    <mergeCell ref="B62:E62"/>
    <mergeCell ref="F62:U62"/>
    <mergeCell ref="V62:Y62"/>
    <mergeCell ref="Z67:AF68"/>
    <mergeCell ref="F68:U68"/>
    <mergeCell ref="M63:U63"/>
    <mergeCell ref="V63:Y63"/>
    <mergeCell ref="Z63:AF63"/>
    <mergeCell ref="F66:U66"/>
    <mergeCell ref="Z65:AF66"/>
    <mergeCell ref="B63:L63"/>
    <mergeCell ref="B64:E64"/>
    <mergeCell ref="F64:U64"/>
    <mergeCell ref="V64:Y64"/>
    <mergeCell ref="Z64:AF64"/>
    <mergeCell ref="B60:E60"/>
    <mergeCell ref="F60:U60"/>
    <mergeCell ref="V60:Y60"/>
    <mergeCell ref="Z60:AF60"/>
    <mergeCell ref="B61:E61"/>
    <mergeCell ref="F61:U61"/>
    <mergeCell ref="V61:Y61"/>
    <mergeCell ref="Z61:AF61"/>
    <mergeCell ref="Z62:AF62"/>
    <mergeCell ref="A55:A56"/>
    <mergeCell ref="AC55:AF55"/>
    <mergeCell ref="AC56:AF56"/>
    <mergeCell ref="AC46:AF46"/>
    <mergeCell ref="B47:AB47"/>
    <mergeCell ref="AC47:AF47"/>
    <mergeCell ref="B46:AB46"/>
    <mergeCell ref="A50:O50"/>
    <mergeCell ref="A52:D53"/>
    <mergeCell ref="Y52:AF52"/>
    <mergeCell ref="A51:O51"/>
    <mergeCell ref="P51:AF51"/>
    <mergeCell ref="E53:H53"/>
    <mergeCell ref="I53:L53"/>
    <mergeCell ref="M53:P53"/>
    <mergeCell ref="Q53:T53"/>
    <mergeCell ref="U53:X53"/>
    <mergeCell ref="A49:AF49"/>
    <mergeCell ref="A40:M40"/>
    <mergeCell ref="N40:Y40"/>
    <mergeCell ref="Z40:AB40"/>
    <mergeCell ref="AC40:AF40"/>
    <mergeCell ref="Z41:AB41"/>
    <mergeCell ref="AC41:AF41"/>
    <mergeCell ref="B43:Y43"/>
    <mergeCell ref="AC44:AF44"/>
    <mergeCell ref="A45:AB45"/>
    <mergeCell ref="AC45:AF45"/>
    <mergeCell ref="Z43:AB43"/>
    <mergeCell ref="AC43:AF43"/>
    <mergeCell ref="B42:V42"/>
    <mergeCell ref="W42:Y42"/>
    <mergeCell ref="Z42:AB42"/>
    <mergeCell ref="K30:AE30"/>
    <mergeCell ref="AD29:AF29"/>
    <mergeCell ref="AC42:AF42"/>
    <mergeCell ref="B48:AB48"/>
    <mergeCell ref="AC48:AF48"/>
    <mergeCell ref="X29:Z29"/>
    <mergeCell ref="P39:AF39"/>
    <mergeCell ref="A30:J30"/>
    <mergeCell ref="A29:J29"/>
    <mergeCell ref="K29:T29"/>
    <mergeCell ref="U29:W29"/>
    <mergeCell ref="A32:J32"/>
    <mergeCell ref="K32:AF32"/>
    <mergeCell ref="AA29:AC29"/>
    <mergeCell ref="AA28:AC28"/>
    <mergeCell ref="AD28:AF28"/>
    <mergeCell ref="U28:W28"/>
    <mergeCell ref="X28:Z28"/>
    <mergeCell ref="U27:W27"/>
    <mergeCell ref="X27:Z27"/>
    <mergeCell ref="A27:J27"/>
    <mergeCell ref="K27:T27"/>
    <mergeCell ref="A28:J28"/>
    <mergeCell ref="K28:T28"/>
    <mergeCell ref="A26:J26"/>
    <mergeCell ref="K26:T26"/>
    <mergeCell ref="U26:W26"/>
    <mergeCell ref="X26:Z26"/>
    <mergeCell ref="AA25:AC25"/>
    <mergeCell ref="AD25:AF25"/>
    <mergeCell ref="AA26:AC26"/>
    <mergeCell ref="AD26:AF26"/>
    <mergeCell ref="AA27:AC27"/>
    <mergeCell ref="AD27:AF27"/>
    <mergeCell ref="A23:AF23"/>
    <mergeCell ref="A24:J24"/>
    <mergeCell ref="K24:T24"/>
    <mergeCell ref="U24:W24"/>
    <mergeCell ref="X24:Z24"/>
    <mergeCell ref="AA24:AC24"/>
    <mergeCell ref="AD24:AF24"/>
    <mergeCell ref="A25:J25"/>
    <mergeCell ref="K25:T25"/>
    <mergeCell ref="U25:W25"/>
    <mergeCell ref="X25:Z25"/>
    <mergeCell ref="A21:AF21"/>
    <mergeCell ref="A15:K15"/>
    <mergeCell ref="L15:AF15"/>
    <mergeCell ref="A17:AF17"/>
    <mergeCell ref="A18:J18"/>
    <mergeCell ref="K18:U18"/>
    <mergeCell ref="V18:AF18"/>
    <mergeCell ref="A19:J19"/>
    <mergeCell ref="K19:U19"/>
    <mergeCell ref="V19:AF19"/>
    <mergeCell ref="U13:V13"/>
    <mergeCell ref="W10:AF10"/>
    <mergeCell ref="AE12:AF12"/>
    <mergeCell ref="A11:K11"/>
    <mergeCell ref="L11:V11"/>
    <mergeCell ref="W11:AA11"/>
    <mergeCell ref="AB11:AF11"/>
    <mergeCell ref="A10:V10"/>
    <mergeCell ref="A12:F12"/>
    <mergeCell ref="G12:I12"/>
    <mergeCell ref="Z12:AA12"/>
    <mergeCell ref="AE13:AF13"/>
    <mergeCell ref="W13:Y13"/>
    <mergeCell ref="A1:P1"/>
    <mergeCell ref="Q1:AF1"/>
    <mergeCell ref="A3:AF3"/>
    <mergeCell ref="A4:D4"/>
    <mergeCell ref="E4:I4"/>
    <mergeCell ref="E5:I5"/>
    <mergeCell ref="J4:M4"/>
    <mergeCell ref="A9:D9"/>
    <mergeCell ref="E9:H9"/>
    <mergeCell ref="I9:P9"/>
    <mergeCell ref="Q9:AF9"/>
    <mergeCell ref="X7:AA7"/>
    <mergeCell ref="AB7:AF7"/>
    <mergeCell ref="A8:D8"/>
    <mergeCell ref="A6:I6"/>
    <mergeCell ref="A7:I7"/>
    <mergeCell ref="I8:P8"/>
    <mergeCell ref="Q8:AF8"/>
    <mergeCell ref="E8:H8"/>
    <mergeCell ref="S7:W7"/>
    <mergeCell ref="O7:R7"/>
    <mergeCell ref="AB6:AF6"/>
    <mergeCell ref="X6:AA6"/>
    <mergeCell ref="S6:W6"/>
    <mergeCell ref="S5:Z5"/>
    <mergeCell ref="S4:Z4"/>
    <mergeCell ref="O5:R5"/>
    <mergeCell ref="O4:R4"/>
    <mergeCell ref="O6:R6"/>
    <mergeCell ref="J7:N7"/>
    <mergeCell ref="J6:N6"/>
    <mergeCell ref="AG53:BB53"/>
    <mergeCell ref="A5:D5"/>
    <mergeCell ref="A14:K14"/>
    <mergeCell ref="L14:AF14"/>
    <mergeCell ref="R12:T12"/>
    <mergeCell ref="U12:V12"/>
    <mergeCell ref="W12:Y12"/>
    <mergeCell ref="J12:K12"/>
    <mergeCell ref="L12:Q12"/>
    <mergeCell ref="AB12:AD12"/>
    <mergeCell ref="AB13:AD13"/>
    <mergeCell ref="Z13:AA13"/>
    <mergeCell ref="A13:F13"/>
    <mergeCell ref="G13:I13"/>
    <mergeCell ref="J13:K13"/>
    <mergeCell ref="L13:Q13"/>
    <mergeCell ref="R13:T13"/>
  </mergeCells>
  <phoneticPr fontId="8" type="noConversion"/>
  <conditionalFormatting sqref="Z63:AF63">
    <cfRule type="cellIs" dxfId="32" priority="25" stopIfTrue="1" operator="notEqual">
      <formula>""</formula>
    </cfRule>
  </conditionalFormatting>
  <conditionalFormatting sqref="A40:M40">
    <cfRule type="cellIs" dxfId="31" priority="30" stopIfTrue="1" operator="equal">
      <formula>$Q$1="eintägigen Inlandsdienstreise"</formula>
    </cfRule>
  </conditionalFormatting>
  <conditionalFormatting sqref="A19:J19">
    <cfRule type="expression" dxfId="30" priority="32" stopIfTrue="1">
      <formula>$A$18="Kostenstelle (keine Eintragung)"</formula>
    </cfRule>
  </conditionalFormatting>
  <conditionalFormatting sqref="K19:U19">
    <cfRule type="expression" dxfId="29" priority="33" stopIfTrue="1">
      <formula>$K$18="Kostenart (keine Eintragung)"</formula>
    </cfRule>
  </conditionalFormatting>
  <conditionalFormatting sqref="V19:AF19">
    <cfRule type="expression" dxfId="28" priority="34" stopIfTrue="1">
      <formula>$V$18="Kostenträger (keine Eintragung)"</formula>
    </cfRule>
  </conditionalFormatting>
  <conditionalFormatting sqref="V60:Y60">
    <cfRule type="expression" dxfId="27" priority="10" stopIfTrue="1">
      <formula>$B$60=""</formula>
    </cfRule>
    <cfRule type="expression" dxfId="26" priority="35" stopIfTrue="1">
      <formula>$B$60=""</formula>
    </cfRule>
  </conditionalFormatting>
  <conditionalFormatting sqref="V63:Y63">
    <cfRule type="expression" dxfId="25" priority="9" stopIfTrue="1">
      <formula>$Z$63=""</formula>
    </cfRule>
    <cfRule type="expression" dxfId="24" priority="36" stopIfTrue="1">
      <formula>$Z$63="Der links bezeichneten Stelle nicht vorlegen."</formula>
    </cfRule>
  </conditionalFormatting>
  <conditionalFormatting sqref="V64:Y64">
    <cfRule type="expression" dxfId="23" priority="37" stopIfTrue="1">
      <formula>$B$64=""</formula>
    </cfRule>
  </conditionalFormatting>
  <conditionalFormatting sqref="V65:Y66">
    <cfRule type="expression" dxfId="22" priority="38" stopIfTrue="1">
      <formula>$Z$65=""</formula>
    </cfRule>
  </conditionalFormatting>
  <conditionalFormatting sqref="V62:Y62">
    <cfRule type="expression" dxfId="21" priority="22" stopIfTrue="1">
      <formula>B62=""</formula>
    </cfRule>
  </conditionalFormatting>
  <conditionalFormatting sqref="Z62">
    <cfRule type="expression" dxfId="20" priority="20" stopIfTrue="1">
      <formula>F62=""</formula>
    </cfRule>
  </conditionalFormatting>
  <conditionalFormatting sqref="Q53:T53">
    <cfRule type="expression" dxfId="19" priority="18" stopIfTrue="1">
      <formula>$Q$1="Auslandsdienstreise"</formula>
    </cfRule>
  </conditionalFormatting>
  <conditionalFormatting sqref="AC55:AF55">
    <cfRule type="cellIs" dxfId="18" priority="17" stopIfTrue="1" operator="equal">
      <formula>AND($A$15="Aus- oder Fortbildung",$Q$1="Reise aus besonderem Anlass (§ 15 LRKG)")</formula>
    </cfRule>
  </conditionalFormatting>
  <conditionalFormatting sqref="K57:L57">
    <cfRule type="expression" dxfId="17" priority="16" stopIfTrue="1">
      <formula>$U$53&lt;50</formula>
    </cfRule>
  </conditionalFormatting>
  <conditionalFormatting sqref="U25:W29">
    <cfRule type="expression" dxfId="16" priority="15" stopIfTrue="1">
      <formula>(OR($X25&gt;0,A25="8 Dienstfahrzeug",A25=""))</formula>
    </cfRule>
  </conditionalFormatting>
  <conditionalFormatting sqref="AA25:AC29">
    <cfRule type="expression" dxfId="15" priority="14" stopIfTrue="1">
      <formula>(OR($X25&gt;0))</formula>
    </cfRule>
  </conditionalFormatting>
  <conditionalFormatting sqref="L15:AF15">
    <cfRule type="expression" dxfId="14" priority="13" stopIfTrue="1">
      <formula>$L$14=("IT-Projekt (keine Eintragung)")</formula>
    </cfRule>
  </conditionalFormatting>
  <conditionalFormatting sqref="Z60:AF60">
    <cfRule type="expression" dxfId="13" priority="12" stopIfTrue="1">
      <formula>$B$60=""</formula>
    </cfRule>
  </conditionalFormatting>
  <conditionalFormatting sqref="Z64:AF64">
    <cfRule type="expression" dxfId="12" priority="11" stopIfTrue="1">
      <formula>$B$64=""</formula>
    </cfRule>
  </conditionalFormatting>
  <conditionalFormatting sqref="Z65:AF66">
    <cfRule type="expression" dxfId="11" priority="8" stopIfTrue="1">
      <formula>$Z$65=""</formula>
    </cfRule>
  </conditionalFormatting>
  <conditionalFormatting sqref="Z42:AB42">
    <cfRule type="expression" dxfId="10" priority="6" stopIfTrue="1">
      <formula>$W$42="ja"</formula>
    </cfRule>
  </conditionalFormatting>
  <conditionalFormatting sqref="AC41:AF41">
    <cfRule type="expression" dxfId="9" priority="1" stopIfTrue="1">
      <formula>Q1="Auslandsdienstreise"</formula>
    </cfRule>
  </conditionalFormatting>
  <dataValidations xWindow="889" yWindow="538" count="21">
    <dataValidation type="list" allowBlank="1" showInputMessage="1" showErrorMessage="1" errorTitle="Kostenstelle/IT-Projekt" error="Kostenstelle bzw. IT-Projekt ist nicht zulässig." promptTitle="IT-Projekt" prompt="Bitte  IT-Projekt auswählen" sqref="L15:AF15">
      <formula1>Projekt</formula1>
    </dataValidation>
    <dataValidation type="list" allowBlank="1" showInputMessage="1" showErrorMessage="1" errorTitle="Haushaltsstelle" error="Haushaltsstelle ist nicht zulässig." promptTitle="Buchungsstelle" prompt="Bitte die Buchungsstelle auswählen." sqref="A17:AF17">
      <formula1>Haushalt</formula1>
    </dataValidation>
    <dataValidation type="list" allowBlank="1" showInputMessage="1" showErrorMessage="1" errorTitle="Kostenstelle" error="Die Kostenstelle ist nicht zulässig." promptTitle="Kostenstelle" prompt="Bitte die Kostenstelle auswählen." sqref="A19:J19">
      <formula1>Kostenstelle</formula1>
    </dataValidation>
    <dataValidation type="list" allowBlank="1" showInputMessage="1" showErrorMessage="1" errorTitle="Kostenart" error="Die kostenart ist nicht zulässig." promptTitle="Kostenart" prompt="Bitte die Kostenart auswählen." sqref="K19:U19">
      <formula1>Kostenart</formula1>
    </dataValidation>
    <dataValidation type="list" allowBlank="1" showInputMessage="1" showErrorMessage="1" errorTitle="Kostenträger" error="Der Kostenträger ist nicht zulässig." promptTitle="Kostenträger" prompt="Bitte den Kostenträger auswählen." sqref="V19:AF19">
      <formula1>Kostenträger</formula1>
    </dataValidation>
    <dataValidation type="list" allowBlank="1" showInputMessage="1" showErrorMessage="1" errorTitle="Art des Dienstgeschäfts" error="Die Art des Dienstgeschäfts ist nicht zulässig." promptTitle="Art des Dienstgeschäfts" prompt="Bitte die Art des Dienstgeschäfts auswählen." sqref="A15:K15">
      <formula1>Dienstgeschäft</formula1>
    </dataValidation>
    <dataValidation type="time" allowBlank="1" showInputMessage="1" showErrorMessage="1" errorTitle="Uhrzeitformat ist nicht korrekt" error="Bitte geben Sie die Uhrzeit im folgenden Format ein _x000a_10:00." sqref="J13:K13 U13:V13 Z13:AA13 AE13:AF13">
      <formula1>0</formula1>
      <formula2>0.999305555555556</formula2>
    </dataValidation>
    <dataValidation type="list" allowBlank="1" showErrorMessage="1" sqref="Q1:AF1">
      <formula1>Reiseart2</formula1>
    </dataValidation>
    <dataValidation type="list" allowBlank="1" showInputMessage="1" showErrorMessage="1" sqref="P39:AF39">
      <formula1>"Die Verbindung wird lediglich angezeigt.,Es wird die Verbindung beider Reisen beantragt."</formula1>
    </dataValidation>
    <dataValidation type="list" allowBlank="1" showInputMessage="1" showErrorMessage="1" promptTitle="Abschlagszahlungen" prompt="Abschläge sind bis spätestens 4 Wochen nach dem Reiseende abzurechnen (Tz. 3.6 VV zu § 3 LRKG M-V)." sqref="K57:L57">
      <formula1>"ja,nein"</formula1>
    </dataValidation>
    <dataValidation type="whole" allowBlank="1" showInputMessage="1" showErrorMessage="1" promptTitle="Anzahl der Übernachtungen" prompt="Anzahl der Übernachtungen gemäß § 8 Abs.1 S.4 LRKG M-V" sqref="Z41:AB41">
      <formula1>0</formula1>
      <formula2>30</formula2>
    </dataValidation>
    <dataValidation type="decimal" allowBlank="1" showInputMessage="1" showErrorMessage="1" promptTitle="bekannte Übernachtungskosten" prompt="Bitte geben Sie die Gesamtkosten der Übernachtungen ein und beachten Sie bitte auch § 8 Abs.1 Satz 1 LRKG M-V und  dazu ergangene VV sowie weitere Reiserichtlinien. Demnach sind grundsätzlich je Nacht 65 Euro zulässig. " sqref="AC43:AF43">
      <formula1>0</formula1>
      <formula2>3000</formula2>
    </dataValidation>
    <dataValidation allowBlank="1" showErrorMessage="1" promptTitle="Tagegeld" prompt="Anspruch auf Tagegeld ab:_x000a_8 Std  i.H. von 5,00 €_x000a_14 Std i.H. von 10,00 €_x000a_24 Std i.H. von 20,00 €_x000a__x000a_Werden dabei Mahlzeiten des Amtes wegen unentgeltlich bereitgestellt, ist dies auch dann anzuzeigen, wenn auf die RK-Vergütung verzichtet wird." sqref="Q53:T53"/>
    <dataValidation allowBlank="1" showInputMessage="1" showErrorMessage="1" promptTitle="Abschlagszahlungen" prompt="Abschläge sind bis spätestens 4 Wochen nach dem Reiseende abzurechnen (Tz. 3.6 VV zu § 3 LRKG M-V)." sqref="V59:Y59"/>
    <dataValidation type="list" allowBlank="1" showInputMessage="1" showErrorMessage="1" sqref="A31:J32 A51:O51">
      <formula1>"aus Gründen der Wirtschaftlichkeit,aus anderen triftigen Gründen"</formula1>
    </dataValidation>
    <dataValidation type="list" allowBlank="1" showInputMessage="1" showErrorMessage="1" sqref="A25:J29">
      <formula1>Beförderungsmittel</formula1>
    </dataValidation>
    <dataValidation allowBlank="1" showInputMessage="1" showErrorMessage="1" promptTitle="voraussichtliche Kosten " prompt="Bei Nutzung von Privatfahrzeugen sind hier keine Eintragungen zu machen. Die Gesamtanzahl der km geben Sie bitte im Feld &quot;Anzahl der km&quot; an." sqref="U25:W29"/>
    <dataValidation allowBlank="1" showInputMessage="1" showErrorMessage="1" prompt="Bei Benutzung des Privat PKW/Motorrad ohne triftigen Grund verbleibt das Sachschadensrisiko beim Antragsteller!" sqref="K25:T29"/>
    <dataValidation type="whole" allowBlank="1" showErrorMessage="1" promptTitle="Anzahl der Übernachtungen" prompt="Anzahl der Übernachtungen gemäß § 8 Abs.1 S.4 LRKG" sqref="Z42:AB42">
      <formula1>0</formula1>
      <formula2>30</formula2>
    </dataValidation>
    <dataValidation type="list" allowBlank="1" showInputMessage="1" showErrorMessage="1" sqref="W42:Y42">
      <formula1>"ja,nein"</formula1>
    </dataValidation>
    <dataValidation allowBlank="1" showInputMessage="1" error="Kilometeranzahl bitte auf ganze Zahlen (ohne Nachkommastellen) aufrunden!" promptTitle="Anzahl der km" prompt="Nur bei Nutzung von Privatfahrzeugen angeben, sonst Eintragung unter den voraussichtlichen Kosten._x000a_Erstattungsfähig sind nur ganze gefahrenen Kilometer." sqref="AA25:AC29"/>
  </dataValidations>
  <pageMargins left="0.74803149606299213" right="0.15748031496062992" top="0.39370078740157483" bottom="0.55118110236220474" header="0.27559055118110237" footer="0.23622047244094491"/>
  <pageSetup paperSize="9" scale="82" orientation="portrait" blackAndWhite="1"/>
  <headerFooter>
    <oddFooter>&amp;L&amp;"Arial,Kursiv"&amp;9Vordruck Stand: Januar 2021</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anchor moveWithCells="1" sizeWithCells="1">
                  <from>
                    <xdr:col>31</xdr:col>
                    <xdr:colOff>133350</xdr:colOff>
                    <xdr:row>0</xdr:row>
                    <xdr:rowOff>0</xdr:rowOff>
                  </from>
                  <to>
                    <xdr:col>31</xdr:col>
                    <xdr:colOff>133350</xdr:colOff>
                    <xdr:row>0</xdr:row>
                    <xdr:rowOff>0</xdr:rowOff>
                  </to>
                </anchor>
              </controlPr>
            </control>
          </mc:Choice>
        </mc:AlternateContent>
        <mc:AlternateContent xmlns:mc="http://schemas.openxmlformats.org/markup-compatibility/2006">
          <mc:Choice Requires="x14">
            <control shapeId="1026" r:id="rId4" name="Button 2">
              <controlPr defaultSize="0" print="0" autoFill="0" autoPict="0">
                <anchor moveWithCells="1" sizeWithCells="1">
                  <from>
                    <xdr:col>31</xdr:col>
                    <xdr:colOff>133350</xdr:colOff>
                    <xdr:row>0</xdr:row>
                    <xdr:rowOff>0</xdr:rowOff>
                  </from>
                  <to>
                    <xdr:col>31</xdr:col>
                    <xdr:colOff>133350</xdr:colOff>
                    <xdr:row>0</xdr:row>
                    <xdr:rowOff>0</xdr:rowOff>
                  </to>
                </anchor>
              </controlPr>
            </control>
          </mc:Choice>
        </mc:AlternateContent>
        <mc:AlternateContent xmlns:mc="http://schemas.openxmlformats.org/markup-compatibility/2006">
          <mc:Choice Requires="x14">
            <control shapeId="1029" r:id="rId5" name="Button 5">
              <controlPr defaultSize="0" print="0" autoFill="0" autoPict="0">
                <anchor moveWithCells="1" sizeWithCells="1">
                  <from>
                    <xdr:col>31</xdr:col>
                    <xdr:colOff>133350</xdr:colOff>
                    <xdr:row>0</xdr:row>
                    <xdr:rowOff>0</xdr:rowOff>
                  </from>
                  <to>
                    <xdr:col>31</xdr:col>
                    <xdr:colOff>133350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BK114"/>
  <sheetViews>
    <sheetView showGridLines="0" showZeros="0" zoomScale="120" zoomScaleNormal="120" workbookViewId="0">
      <selection activeCell="Q1" sqref="Q1:AF1"/>
    </sheetView>
  </sheetViews>
  <sheetFormatPr baseColWidth="10" defaultColWidth="2.7109375" defaultRowHeight="12.75" x14ac:dyDescent="0.2"/>
  <cols>
    <col min="1" max="7" width="3.140625" style="7" customWidth="1"/>
    <col min="8" max="8" width="3.85546875" style="7" customWidth="1"/>
    <col min="9" max="10" width="3.140625" style="7" customWidth="1"/>
    <col min="11" max="11" width="3.28515625" style="7" customWidth="1"/>
    <col min="12" max="16" width="2.7109375" style="7" customWidth="1"/>
    <col min="17" max="20" width="3.28515625" style="7" customWidth="1"/>
    <col min="21" max="23" width="2.7109375" style="7" customWidth="1"/>
    <col min="24" max="24" width="3.7109375" style="7" customWidth="1"/>
    <col min="25" max="25" width="3.140625" style="7" customWidth="1"/>
    <col min="26" max="28" width="2.7109375" style="7" customWidth="1"/>
    <col min="29" max="29" width="2.85546875" style="7" customWidth="1"/>
    <col min="30" max="30" width="4" style="7" customWidth="1"/>
    <col min="31" max="41" width="2.7109375" style="7" customWidth="1"/>
    <col min="42" max="43" width="2.7109375" style="7" hidden="1" customWidth="1"/>
    <col min="44" max="61" width="2.7109375" style="7" customWidth="1"/>
    <col min="62" max="62" width="1.7109375" style="7" customWidth="1"/>
    <col min="63" max="63" width="2.7109375" style="7" hidden="1" customWidth="1"/>
    <col min="64" max="16384" width="2.7109375" style="7"/>
  </cols>
  <sheetData>
    <row r="1" spans="1:52" ht="14.1" customHeight="1" x14ac:dyDescent="0.2">
      <c r="A1" s="915" t="s">
        <v>245</v>
      </c>
      <c r="B1" s="916"/>
      <c r="C1" s="916"/>
      <c r="D1" s="916"/>
      <c r="E1" s="916"/>
      <c r="F1" s="916"/>
      <c r="G1" s="916"/>
      <c r="H1" s="916"/>
      <c r="I1" s="916"/>
      <c r="J1" s="916"/>
      <c r="K1" s="916"/>
      <c r="L1" s="916"/>
      <c r="M1" s="916"/>
      <c r="N1" s="916"/>
      <c r="O1" s="916"/>
      <c r="P1" s="108"/>
      <c r="Q1" s="1191"/>
      <c r="R1" s="1192"/>
      <c r="S1" s="1192"/>
      <c r="T1" s="1192"/>
      <c r="U1" s="1192"/>
      <c r="V1" s="1192"/>
      <c r="W1" s="1192"/>
      <c r="X1" s="1192"/>
      <c r="Y1" s="1192"/>
      <c r="Z1" s="1192"/>
      <c r="AA1" s="1192"/>
      <c r="AB1" s="1192"/>
      <c r="AC1" s="1192"/>
      <c r="AD1" s="1192"/>
      <c r="AE1" s="1192"/>
      <c r="AF1" s="1193"/>
      <c r="AG1" s="1007" t="s">
        <v>321</v>
      </c>
      <c r="AH1" s="1008"/>
      <c r="AI1" s="1008"/>
      <c r="AJ1" s="1008"/>
      <c r="AK1" s="1008"/>
      <c r="AL1" s="1008"/>
      <c r="AM1" s="1262" t="str">
        <f>Personenstammblatt!J23</f>
        <v>Januar 2021</v>
      </c>
      <c r="AN1" s="1009"/>
      <c r="AO1" s="1009"/>
      <c r="AP1" s="1009"/>
      <c r="AQ1" s="1009"/>
      <c r="AR1" s="1009"/>
      <c r="AS1" s="1009"/>
      <c r="AT1" s="296"/>
      <c r="AU1" s="296"/>
      <c r="AV1" s="296"/>
    </row>
    <row r="2" spans="1:52" ht="13.9" customHeight="1" x14ac:dyDescent="0.2">
      <c r="A2" s="919" t="s">
        <v>412</v>
      </c>
      <c r="B2" s="920"/>
      <c r="C2" s="920"/>
      <c r="D2" s="920"/>
      <c r="E2" s="920"/>
      <c r="F2" s="920"/>
      <c r="G2" s="920"/>
      <c r="H2" s="920"/>
      <c r="I2" s="920"/>
      <c r="J2" s="920"/>
      <c r="K2" s="920"/>
      <c r="L2" s="920"/>
      <c r="M2" s="920"/>
      <c r="N2" s="920"/>
      <c r="O2" s="920"/>
      <c r="P2" s="921"/>
      <c r="Q2" s="1194"/>
      <c r="R2" s="1195"/>
      <c r="S2" s="1195"/>
      <c r="T2" s="1195"/>
      <c r="U2" s="1195"/>
      <c r="V2" s="1195"/>
      <c r="W2" s="1195"/>
      <c r="X2" s="1195"/>
      <c r="Y2" s="1195"/>
      <c r="Z2" s="1195"/>
      <c r="AA2" s="1195"/>
      <c r="AB2" s="1195"/>
      <c r="AC2" s="1195"/>
      <c r="AD2" s="1195"/>
      <c r="AE2" s="1195"/>
      <c r="AF2" s="1196"/>
      <c r="AH2" s="296"/>
      <c r="AI2" s="296"/>
      <c r="AJ2" s="296"/>
      <c r="AK2" s="296"/>
      <c r="AL2" s="296"/>
      <c r="AM2" s="296"/>
      <c r="AN2" s="296"/>
      <c r="AO2" s="296"/>
      <c r="AP2" s="296"/>
      <c r="AQ2" s="296"/>
      <c r="AR2" s="296"/>
      <c r="AS2" s="296"/>
      <c r="AT2" s="296"/>
      <c r="AU2" s="296"/>
      <c r="AV2" s="296"/>
    </row>
    <row r="3" spans="1:52" ht="3.75" customHeight="1" x14ac:dyDescent="0.2">
      <c r="A3" s="1197"/>
      <c r="B3" s="1198"/>
      <c r="C3" s="1198"/>
      <c r="D3" s="1198"/>
      <c r="E3" s="1198"/>
      <c r="F3" s="1198"/>
      <c r="G3" s="1198"/>
      <c r="H3" s="1198"/>
      <c r="I3" s="1198"/>
      <c r="J3" s="1198"/>
      <c r="K3" s="1198"/>
      <c r="L3" s="1198"/>
      <c r="M3" s="1198"/>
      <c r="N3" s="1198"/>
      <c r="O3" s="1198"/>
      <c r="P3" s="1198"/>
      <c r="Q3" s="1198"/>
      <c r="R3" s="1198"/>
      <c r="S3" s="1198"/>
      <c r="T3" s="1198"/>
      <c r="U3" s="1198"/>
      <c r="V3" s="1198"/>
      <c r="W3" s="1198"/>
      <c r="X3" s="1198"/>
      <c r="Y3" s="1198"/>
      <c r="Z3" s="1198"/>
      <c r="AA3" s="1198"/>
      <c r="AB3" s="1198"/>
      <c r="AC3" s="1198"/>
      <c r="AD3" s="1198"/>
      <c r="AE3" s="1198"/>
      <c r="AF3" s="1199"/>
      <c r="AH3" s="1161" t="str">
        <f ca="1">IF(AQ7&gt;=6,"Achtung beachten Sie bitte die Ausschlussfrist!","")</f>
        <v/>
      </c>
      <c r="AI3" s="1161"/>
      <c r="AJ3" s="1161"/>
      <c r="AK3" s="1161"/>
      <c r="AL3" s="1161"/>
      <c r="AM3" s="1161"/>
      <c r="AN3" s="1161"/>
      <c r="AO3" s="1161"/>
      <c r="AP3" s="1161"/>
      <c r="AQ3" s="1161"/>
      <c r="AR3" s="1161"/>
      <c r="AS3" s="1161"/>
      <c r="AT3" s="1161"/>
      <c r="AU3" s="1161"/>
      <c r="AV3" s="1161"/>
      <c r="AW3" s="1161"/>
      <c r="AX3" s="1161"/>
      <c r="AY3" s="1161"/>
      <c r="AZ3" s="1161"/>
    </row>
    <row r="4" spans="1:52" s="1" customFormat="1" ht="17.649999999999999" customHeight="1" x14ac:dyDescent="0.15">
      <c r="A4" s="862" t="str">
        <f>Personenstammblatt!A15</f>
        <v>Anrede *</v>
      </c>
      <c r="B4" s="688"/>
      <c r="C4" s="688"/>
      <c r="D4" s="688"/>
      <c r="E4" s="861" t="str">
        <f>Personenstammblatt!E15</f>
        <v>Titel</v>
      </c>
      <c r="F4" s="688"/>
      <c r="G4" s="688"/>
      <c r="H4" s="688"/>
      <c r="I4" s="826"/>
      <c r="J4" s="861" t="str">
        <f>Personenstammblatt!H15</f>
        <v>Amtsbezeichnung</v>
      </c>
      <c r="K4" s="688"/>
      <c r="L4" s="688"/>
      <c r="M4" s="688"/>
      <c r="N4" s="482"/>
      <c r="O4" s="667" t="str">
        <f>Personenstammblatt!O15</f>
        <v>Org.-zeichen *</v>
      </c>
      <c r="P4" s="668"/>
      <c r="Q4" s="668"/>
      <c r="R4" s="669"/>
      <c r="S4" s="661" t="str">
        <f>Personenstammblatt!T15</f>
        <v>IBAN *</v>
      </c>
      <c r="T4" s="662"/>
      <c r="U4" s="662"/>
      <c r="V4" s="662"/>
      <c r="W4" s="662"/>
      <c r="X4" s="662"/>
      <c r="Y4" s="662"/>
      <c r="Z4" s="663"/>
      <c r="AA4" s="867" t="str">
        <f>Personenstammblatt!AA15</f>
        <v>BIC (nur bei Auslandskonten angeben)</v>
      </c>
      <c r="AB4" s="868"/>
      <c r="AC4" s="868"/>
      <c r="AD4" s="868"/>
      <c r="AE4" s="868"/>
      <c r="AF4" s="869"/>
      <c r="AH4" s="1161"/>
      <c r="AI4" s="1161"/>
      <c r="AJ4" s="1161"/>
      <c r="AK4" s="1161"/>
      <c r="AL4" s="1161"/>
      <c r="AM4" s="1161"/>
      <c r="AN4" s="1161"/>
      <c r="AO4" s="1161"/>
      <c r="AP4" s="1161"/>
      <c r="AQ4" s="1161"/>
      <c r="AR4" s="1161"/>
      <c r="AS4" s="1161"/>
      <c r="AT4" s="1161"/>
      <c r="AU4" s="1161"/>
      <c r="AV4" s="1161"/>
      <c r="AW4" s="1161"/>
      <c r="AX4" s="1161"/>
      <c r="AY4" s="1161"/>
      <c r="AZ4" s="1161"/>
    </row>
    <row r="5" spans="1:52" s="2" customFormat="1" ht="18.75" customHeight="1" x14ac:dyDescent="0.2">
      <c r="A5" s="858">
        <f>Personenstammblatt!A16</f>
        <v>0</v>
      </c>
      <c r="B5" s="859"/>
      <c r="C5" s="859"/>
      <c r="D5" s="859"/>
      <c r="E5" s="860">
        <f>Personenstammblatt!E16</f>
        <v>0</v>
      </c>
      <c r="F5" s="859"/>
      <c r="G5" s="859"/>
      <c r="H5" s="859"/>
      <c r="I5" s="859"/>
      <c r="J5" s="672">
        <f>Personenstammblatt!H16</f>
        <v>0</v>
      </c>
      <c r="K5" s="859"/>
      <c r="L5" s="859"/>
      <c r="M5" s="859"/>
      <c r="N5" s="1039"/>
      <c r="O5" s="664">
        <f>Personenstammblatt!O16</f>
        <v>0</v>
      </c>
      <c r="P5" s="665"/>
      <c r="Q5" s="665"/>
      <c r="R5" s="666"/>
      <c r="S5" s="1188">
        <f>Personenstammblatt!T16</f>
        <v>0</v>
      </c>
      <c r="T5" s="1189"/>
      <c r="U5" s="1189"/>
      <c r="V5" s="1189"/>
      <c r="W5" s="1189"/>
      <c r="X5" s="1189"/>
      <c r="Y5" s="1189"/>
      <c r="Z5" s="1190"/>
      <c r="AA5" s="664">
        <f>Personenstammblatt!AA16</f>
        <v>0</v>
      </c>
      <c r="AB5" s="665"/>
      <c r="AC5" s="665"/>
      <c r="AD5" s="665"/>
      <c r="AE5" s="665"/>
      <c r="AF5" s="870"/>
      <c r="AH5" s="1161"/>
      <c r="AI5" s="1161"/>
      <c r="AJ5" s="1161"/>
      <c r="AK5" s="1161"/>
      <c r="AL5" s="1161"/>
      <c r="AM5" s="1161"/>
      <c r="AN5" s="1161"/>
      <c r="AO5" s="1161"/>
      <c r="AP5" s="1161"/>
      <c r="AQ5" s="1161"/>
      <c r="AR5" s="1161"/>
      <c r="AS5" s="1161"/>
      <c r="AT5" s="1161"/>
      <c r="AU5" s="1161"/>
      <c r="AV5" s="1161"/>
      <c r="AW5" s="1161"/>
      <c r="AX5" s="1161"/>
      <c r="AY5" s="1161"/>
      <c r="AZ5" s="1161"/>
    </row>
    <row r="6" spans="1:52" s="1" customFormat="1" ht="9" x14ac:dyDescent="0.15">
      <c r="A6" s="863" t="str">
        <f>Personenstammblatt!A17</f>
        <v>Behörde *</v>
      </c>
      <c r="B6" s="864"/>
      <c r="C6" s="864"/>
      <c r="D6" s="864"/>
      <c r="E6" s="864"/>
      <c r="F6" s="864"/>
      <c r="G6" s="864"/>
      <c r="H6" s="864"/>
      <c r="I6" s="864"/>
      <c r="J6" s="703" t="str">
        <f>Personenstammblatt!J17</f>
        <v>Name *</v>
      </c>
      <c r="K6" s="698"/>
      <c r="L6" s="698"/>
      <c r="M6" s="698"/>
      <c r="N6" s="699"/>
      <c r="O6" s="698" t="str">
        <f>Personenstammblatt!N17</f>
        <v>Vorname *</v>
      </c>
      <c r="P6" s="698"/>
      <c r="Q6" s="698"/>
      <c r="R6" s="699"/>
      <c r="S6" s="880" t="str">
        <f>Personenstammblatt!S17</f>
        <v>Bereich *</v>
      </c>
      <c r="T6" s="864"/>
      <c r="U6" s="864"/>
      <c r="V6" s="864"/>
      <c r="W6" s="879"/>
      <c r="X6" s="865" t="str">
        <f>Personenstammblatt!X17</f>
        <v>Dienststätte/Berufsschule*</v>
      </c>
      <c r="Y6" s="866"/>
      <c r="Z6" s="866"/>
      <c r="AA6" s="866"/>
      <c r="AB6" s="893" t="str">
        <f>Personenstammblatt!AB17</f>
        <v>Personalnummer *</v>
      </c>
      <c r="AC6" s="894"/>
      <c r="AD6" s="894"/>
      <c r="AE6" s="894"/>
      <c r="AF6" s="895"/>
    </row>
    <row r="7" spans="1:52" s="3" customFormat="1" ht="25.15" customHeight="1" x14ac:dyDescent="0.2">
      <c r="A7" s="899" t="str">
        <f>Personenstammblatt!A18</f>
        <v>Ministerium für Bildung, Wissenschaft und Kultur M-V</v>
      </c>
      <c r="B7" s="900"/>
      <c r="C7" s="900"/>
      <c r="D7" s="900"/>
      <c r="E7" s="900"/>
      <c r="F7" s="900"/>
      <c r="G7" s="900"/>
      <c r="H7" s="900"/>
      <c r="I7" s="901"/>
      <c r="J7" s="700">
        <f>Personenstammblatt!J18</f>
        <v>0</v>
      </c>
      <c r="K7" s="701"/>
      <c r="L7" s="701"/>
      <c r="M7" s="701"/>
      <c r="N7" s="702"/>
      <c r="O7" s="701">
        <f>Personenstammblatt!N18</f>
        <v>0</v>
      </c>
      <c r="P7" s="701"/>
      <c r="Q7" s="701"/>
      <c r="R7" s="702"/>
      <c r="S7" s="885">
        <f>Personenstammblatt!S18</f>
        <v>0</v>
      </c>
      <c r="T7" s="886"/>
      <c r="U7" s="886"/>
      <c r="V7" s="886"/>
      <c r="W7" s="887"/>
      <c r="X7" s="672">
        <f>Personenstammblatt!X18</f>
        <v>0</v>
      </c>
      <c r="Y7" s="1053"/>
      <c r="Z7" s="1053"/>
      <c r="AA7" s="1054"/>
      <c r="AB7" s="672">
        <f>Personenstammblatt!AB18</f>
        <v>0</v>
      </c>
      <c r="AC7" s="701"/>
      <c r="AD7" s="701"/>
      <c r="AE7" s="701"/>
      <c r="AF7" s="876"/>
      <c r="AP7" s="504">
        <f ca="1">IF(R13&gt;0,(TODAY()-R13)/30.5,0)</f>
        <v>0</v>
      </c>
      <c r="AQ7" s="505">
        <f ca="1">AP7</f>
        <v>0</v>
      </c>
    </row>
    <row r="8" spans="1:52" s="1" customFormat="1" ht="9" customHeight="1" x14ac:dyDescent="0.15">
      <c r="A8" s="785" t="str">
        <f>Personenstammblatt!A19</f>
        <v>Telefon-Nr. *</v>
      </c>
      <c r="B8" s="716"/>
      <c r="C8" s="716"/>
      <c r="D8" s="717"/>
      <c r="E8" s="715" t="str">
        <f>Personenstammblatt!E19</f>
        <v>Fax-Nr. *</v>
      </c>
      <c r="F8" s="716"/>
      <c r="G8" s="716"/>
      <c r="H8" s="717"/>
      <c r="I8" s="715" t="str">
        <f>Personenstammblatt!I19</f>
        <v>E-Mail-Adresse*</v>
      </c>
      <c r="J8" s="716"/>
      <c r="K8" s="716"/>
      <c r="L8" s="716"/>
      <c r="M8" s="716"/>
      <c r="N8" s="716"/>
      <c r="O8" s="716"/>
      <c r="P8" s="717"/>
      <c r="Q8" s="715" t="str">
        <f>Personenstammblatt!Q19</f>
        <v>Wohnanschrift *
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v>
      </c>
      <c r="R8" s="716"/>
      <c r="S8" s="716"/>
      <c r="T8" s="716"/>
      <c r="U8" s="716"/>
      <c r="V8" s="716"/>
      <c r="W8" s="716"/>
      <c r="X8" s="716"/>
      <c r="Y8" s="716"/>
      <c r="Z8" s="716"/>
      <c r="AA8" s="716"/>
      <c r="AB8" s="716"/>
      <c r="AC8" s="716"/>
      <c r="AD8" s="716"/>
      <c r="AE8" s="716"/>
      <c r="AF8" s="741"/>
    </row>
    <row r="9" spans="1:52" s="4" customFormat="1" ht="24" customHeight="1" x14ac:dyDescent="0.2">
      <c r="A9" s="1200">
        <f>Personenstammblatt!A20</f>
        <v>0</v>
      </c>
      <c r="B9" s="701"/>
      <c r="C9" s="701"/>
      <c r="D9" s="702"/>
      <c r="E9" s="672">
        <f>Personenstammblatt!E20</f>
        <v>0</v>
      </c>
      <c r="F9" s="701"/>
      <c r="G9" s="701"/>
      <c r="H9" s="702"/>
      <c r="I9" s="700">
        <f>Personenstammblatt!I20</f>
        <v>0</v>
      </c>
      <c r="J9" s="701"/>
      <c r="K9" s="701"/>
      <c r="L9" s="701"/>
      <c r="M9" s="701"/>
      <c r="N9" s="701"/>
      <c r="O9" s="701"/>
      <c r="P9" s="702"/>
      <c r="Q9" s="700">
        <f>Personenstammblatt!Q20</f>
        <v>0</v>
      </c>
      <c r="R9" s="701"/>
      <c r="S9" s="701"/>
      <c r="T9" s="701"/>
      <c r="U9" s="701"/>
      <c r="V9" s="701"/>
      <c r="W9" s="701"/>
      <c r="X9" s="701"/>
      <c r="Y9" s="701"/>
      <c r="Z9" s="701"/>
      <c r="AA9" s="701"/>
      <c r="AB9" s="701"/>
      <c r="AC9" s="701"/>
      <c r="AD9" s="701"/>
      <c r="AE9" s="701"/>
      <c r="AF9" s="876"/>
    </row>
    <row r="10" spans="1:52" s="112" customFormat="1" ht="9" x14ac:dyDescent="0.15">
      <c r="A10" s="877" t="s">
        <v>111</v>
      </c>
      <c r="B10" s="878"/>
      <c r="C10" s="878"/>
      <c r="D10" s="878"/>
      <c r="E10" s="878"/>
      <c r="F10" s="878"/>
      <c r="G10" s="878"/>
      <c r="H10" s="878"/>
      <c r="I10" s="878"/>
      <c r="J10" s="878"/>
      <c r="K10" s="878"/>
      <c r="L10" s="878"/>
      <c r="M10" s="878"/>
      <c r="N10" s="878"/>
      <c r="O10" s="878"/>
      <c r="P10" s="878"/>
      <c r="Q10" s="878"/>
      <c r="R10" s="878"/>
      <c r="S10" s="878"/>
      <c r="T10" s="878"/>
      <c r="U10" s="878"/>
      <c r="V10" s="878"/>
      <c r="W10" s="878" t="s">
        <v>112</v>
      </c>
      <c r="X10" s="878"/>
      <c r="Y10" s="878"/>
      <c r="Z10" s="878"/>
      <c r="AA10" s="878"/>
      <c r="AB10" s="878"/>
      <c r="AC10" s="878"/>
      <c r="AD10" s="878"/>
      <c r="AE10" s="878"/>
      <c r="AF10" s="902"/>
    </row>
    <row r="11" spans="1:52" s="112" customFormat="1" ht="9" x14ac:dyDescent="0.15">
      <c r="A11" s="877" t="s">
        <v>113</v>
      </c>
      <c r="B11" s="878"/>
      <c r="C11" s="878"/>
      <c r="D11" s="878"/>
      <c r="E11" s="878"/>
      <c r="F11" s="878"/>
      <c r="G11" s="878"/>
      <c r="H11" s="878"/>
      <c r="I11" s="878"/>
      <c r="J11" s="878"/>
      <c r="K11" s="878"/>
      <c r="L11" s="878" t="s">
        <v>216</v>
      </c>
      <c r="M11" s="878"/>
      <c r="N11" s="878"/>
      <c r="O11" s="878"/>
      <c r="P11" s="878"/>
      <c r="Q11" s="878"/>
      <c r="R11" s="878"/>
      <c r="S11" s="878"/>
      <c r="T11" s="878"/>
      <c r="U11" s="878"/>
      <c r="V11" s="878"/>
      <c r="W11" s="878" t="s">
        <v>115</v>
      </c>
      <c r="X11" s="878"/>
      <c r="Y11" s="878"/>
      <c r="Z11" s="878"/>
      <c r="AA11" s="878"/>
      <c r="AB11" s="878" t="s">
        <v>216</v>
      </c>
      <c r="AC11" s="878"/>
      <c r="AD11" s="878"/>
      <c r="AE11" s="878"/>
      <c r="AF11" s="902"/>
    </row>
    <row r="12" spans="1:52" s="112" customFormat="1" ht="9" customHeight="1" x14ac:dyDescent="0.15">
      <c r="A12" s="898" t="s">
        <v>117</v>
      </c>
      <c r="B12" s="819"/>
      <c r="C12" s="819"/>
      <c r="D12" s="819"/>
      <c r="E12" s="819"/>
      <c r="F12" s="819"/>
      <c r="G12" s="819" t="s">
        <v>118</v>
      </c>
      <c r="H12" s="819"/>
      <c r="I12" s="819"/>
      <c r="J12" s="819" t="s">
        <v>119</v>
      </c>
      <c r="K12" s="819"/>
      <c r="L12" s="819" t="s">
        <v>117</v>
      </c>
      <c r="M12" s="819"/>
      <c r="N12" s="819"/>
      <c r="O12" s="819"/>
      <c r="P12" s="819"/>
      <c r="Q12" s="819"/>
      <c r="R12" s="819" t="s">
        <v>118</v>
      </c>
      <c r="S12" s="819"/>
      <c r="T12" s="819"/>
      <c r="U12" s="819" t="s">
        <v>119</v>
      </c>
      <c r="V12" s="819"/>
      <c r="W12" s="819" t="s">
        <v>118</v>
      </c>
      <c r="X12" s="819"/>
      <c r="Y12" s="819"/>
      <c r="Z12" s="819" t="s">
        <v>119</v>
      </c>
      <c r="AA12" s="819"/>
      <c r="AB12" s="911" t="s">
        <v>118</v>
      </c>
      <c r="AC12" s="817"/>
      <c r="AD12" s="818"/>
      <c r="AE12" s="819" t="s">
        <v>119</v>
      </c>
      <c r="AF12" s="820"/>
    </row>
    <row r="13" spans="1:52" s="113" customFormat="1" ht="22.9" customHeight="1" x14ac:dyDescent="0.2">
      <c r="A13" s="1201">
        <f>'Dienstreiseantrag mehrtägig'!A13</f>
        <v>0</v>
      </c>
      <c r="B13" s="1202"/>
      <c r="C13" s="1202"/>
      <c r="D13" s="1202"/>
      <c r="E13" s="1202"/>
      <c r="F13" s="1203"/>
      <c r="G13" s="889">
        <f>'Dienstreiseantrag mehrtägig'!G13</f>
        <v>0</v>
      </c>
      <c r="H13" s="890"/>
      <c r="I13" s="891"/>
      <c r="J13" s="1164">
        <f>'Dienstreiseantrag mehrtägig'!J13</f>
        <v>0</v>
      </c>
      <c r="K13" s="1165"/>
      <c r="L13" s="1212">
        <f>'Dienstreiseantrag mehrtägig'!L13</f>
        <v>0</v>
      </c>
      <c r="M13" s="1202"/>
      <c r="N13" s="1202"/>
      <c r="O13" s="1202"/>
      <c r="P13" s="1202"/>
      <c r="Q13" s="1203"/>
      <c r="R13" s="1142">
        <f>'Dienstreiseantrag mehrtägig'!R13:T13</f>
        <v>0</v>
      </c>
      <c r="S13" s="1143"/>
      <c r="T13" s="1144"/>
      <c r="U13" s="1164">
        <f>'Dienstreiseantrag mehrtägig'!U13</f>
        <v>0</v>
      </c>
      <c r="V13" s="1165"/>
      <c r="W13" s="1142">
        <f>'Dienstreiseantrag mehrtägig'!W13</f>
        <v>0</v>
      </c>
      <c r="X13" s="1143"/>
      <c r="Y13" s="1144"/>
      <c r="Z13" s="1164">
        <f>'Dienstreiseantrag mehrtägig'!Z13</f>
        <v>0</v>
      </c>
      <c r="AA13" s="1165"/>
      <c r="AB13" s="1142">
        <f>'Dienstreiseantrag mehrtägig'!AB13</f>
        <v>0</v>
      </c>
      <c r="AC13" s="1143"/>
      <c r="AD13" s="1144"/>
      <c r="AE13" s="1164">
        <f>'Dienstreiseantrag mehrtägig'!AE13</f>
        <v>0</v>
      </c>
      <c r="AF13" s="1210"/>
    </row>
    <row r="14" spans="1:52" s="114" customFormat="1" ht="12.75" customHeight="1" x14ac:dyDescent="0.15">
      <c r="A14" s="1055" t="s">
        <v>129</v>
      </c>
      <c r="B14" s="662"/>
      <c r="C14" s="662"/>
      <c r="D14" s="662"/>
      <c r="E14" s="662"/>
      <c r="F14" s="662"/>
      <c r="G14" s="662"/>
      <c r="H14" s="662"/>
      <c r="I14" s="662"/>
      <c r="J14" s="662"/>
      <c r="K14" s="663"/>
      <c r="L14" s="1211" t="str">
        <f>IF(Behördenstammblatt!L3="nein","IT-Projekt (keine Eintragung)","IT-Projekt")</f>
        <v>IT-Projekt (keine Eintragung)</v>
      </c>
      <c r="M14" s="662"/>
      <c r="N14" s="662"/>
      <c r="O14" s="662"/>
      <c r="P14" s="662"/>
      <c r="Q14" s="662"/>
      <c r="R14" s="662"/>
      <c r="S14" s="662"/>
      <c r="T14" s="662"/>
      <c r="U14" s="662"/>
      <c r="V14" s="662"/>
      <c r="W14" s="662"/>
      <c r="X14" s="662"/>
      <c r="Y14" s="662"/>
      <c r="Z14" s="662"/>
      <c r="AA14" s="662"/>
      <c r="AB14" s="662"/>
      <c r="AC14" s="662"/>
      <c r="AD14" s="662"/>
      <c r="AE14" s="662"/>
      <c r="AF14" s="928"/>
    </row>
    <row r="15" spans="1:52" s="115" customFormat="1" x14ac:dyDescent="0.2">
      <c r="A15" s="941">
        <f>'Dienstreiseantrag mehrtägig'!A15:K15</f>
        <v>0</v>
      </c>
      <c r="B15" s="840"/>
      <c r="C15" s="840"/>
      <c r="D15" s="840"/>
      <c r="E15" s="840"/>
      <c r="F15" s="840"/>
      <c r="G15" s="840"/>
      <c r="H15" s="840"/>
      <c r="I15" s="840"/>
      <c r="J15" s="840"/>
      <c r="K15" s="841"/>
      <c r="L15" s="842"/>
      <c r="M15" s="843"/>
      <c r="N15" s="843"/>
      <c r="O15" s="843"/>
      <c r="P15" s="843"/>
      <c r="Q15" s="843"/>
      <c r="R15" s="843"/>
      <c r="S15" s="843"/>
      <c r="T15" s="843"/>
      <c r="U15" s="843"/>
      <c r="V15" s="843"/>
      <c r="W15" s="843"/>
      <c r="X15" s="843"/>
      <c r="Y15" s="843"/>
      <c r="Z15" s="843"/>
      <c r="AA15" s="843"/>
      <c r="AB15" s="843"/>
      <c r="AC15" s="843"/>
      <c r="AD15" s="843"/>
      <c r="AE15" s="843"/>
      <c r="AF15" s="844"/>
    </row>
    <row r="16" spans="1:52" s="24" customFormat="1" ht="9" x14ac:dyDescent="0.15">
      <c r="A16" s="116" t="s">
        <v>130</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8"/>
    </row>
    <row r="17" spans="1:62" s="30" customFormat="1" ht="12.75" customHeight="1" x14ac:dyDescent="0.2">
      <c r="A17" s="822"/>
      <c r="B17" s="932"/>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933"/>
    </row>
    <row r="18" spans="1:62" s="112" customFormat="1" ht="9" customHeight="1" x14ac:dyDescent="0.15">
      <c r="A18" s="862" t="str">
        <f>IF(Behördenstammblatt!I3="ja","Kostenstelle *","Kostenstelle (keine Eintragung)")</f>
        <v>Kostenstelle (keine Eintragung)</v>
      </c>
      <c r="B18" s="688"/>
      <c r="C18" s="688"/>
      <c r="D18" s="688"/>
      <c r="E18" s="688"/>
      <c r="F18" s="688"/>
      <c r="G18" s="688"/>
      <c r="H18" s="688"/>
      <c r="I18" s="688"/>
      <c r="J18" s="826"/>
      <c r="K18" s="861" t="str">
        <f>IF(Behördenstammblatt!J3="ja","Kostenart *","Kostenart (keine Eintragung)")</f>
        <v>Kostenart (keine Eintragung)</v>
      </c>
      <c r="L18" s="688"/>
      <c r="M18" s="688"/>
      <c r="N18" s="688"/>
      <c r="O18" s="688"/>
      <c r="P18" s="688"/>
      <c r="Q18" s="688"/>
      <c r="R18" s="688"/>
      <c r="S18" s="688"/>
      <c r="T18" s="688"/>
      <c r="U18" s="826"/>
      <c r="V18" s="861" t="str">
        <f>IF(Behördenstammblatt!K3="ja","Kostenträger *","Kostenträger (keine Eintragung)")</f>
        <v>Kostenträger (keine Eintragung)</v>
      </c>
      <c r="W18" s="688"/>
      <c r="X18" s="688"/>
      <c r="Y18" s="688"/>
      <c r="Z18" s="688"/>
      <c r="AA18" s="688"/>
      <c r="AB18" s="688"/>
      <c r="AC18" s="688"/>
      <c r="AD18" s="688"/>
      <c r="AE18" s="688"/>
      <c r="AF18" s="689"/>
    </row>
    <row r="19" spans="1:62" s="30" customFormat="1" ht="23.25" customHeight="1" x14ac:dyDescent="0.2">
      <c r="A19" s="831"/>
      <c r="B19" s="832"/>
      <c r="C19" s="832"/>
      <c r="D19" s="832"/>
      <c r="E19" s="832"/>
      <c r="F19" s="832"/>
      <c r="G19" s="832"/>
      <c r="H19" s="832"/>
      <c r="I19" s="832"/>
      <c r="J19" s="833"/>
      <c r="K19" s="834"/>
      <c r="L19" s="832"/>
      <c r="M19" s="832"/>
      <c r="N19" s="832"/>
      <c r="O19" s="832"/>
      <c r="P19" s="832"/>
      <c r="Q19" s="832"/>
      <c r="R19" s="832"/>
      <c r="S19" s="832"/>
      <c r="T19" s="832"/>
      <c r="U19" s="833"/>
      <c r="V19" s="834"/>
      <c r="W19" s="832"/>
      <c r="X19" s="832"/>
      <c r="Y19" s="832"/>
      <c r="Z19" s="832"/>
      <c r="AA19" s="832"/>
      <c r="AB19" s="832"/>
      <c r="AC19" s="832"/>
      <c r="AD19" s="832"/>
      <c r="AE19" s="832"/>
      <c r="AF19" s="838"/>
      <c r="AS19" s="290"/>
    </row>
    <row r="20" spans="1:62" s="24" customFormat="1" ht="9" x14ac:dyDescent="0.15">
      <c r="A20" s="116" t="s">
        <v>131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8"/>
    </row>
    <row r="21" spans="1:62" s="30" customFormat="1" x14ac:dyDescent="0.2">
      <c r="A21" s="828">
        <f>'Dienstreiseantrag mehrtägig'!A21</f>
        <v>0</v>
      </c>
      <c r="B21" s="829"/>
      <c r="C21" s="829"/>
      <c r="D21" s="829"/>
      <c r="E21" s="829"/>
      <c r="F21" s="829"/>
      <c r="G21" s="829"/>
      <c r="H21" s="829"/>
      <c r="I21" s="829"/>
      <c r="J21" s="829"/>
      <c r="K21" s="829"/>
      <c r="L21" s="829"/>
      <c r="M21" s="829"/>
      <c r="N21" s="829"/>
      <c r="O21" s="829"/>
      <c r="P21" s="829"/>
      <c r="Q21" s="829"/>
      <c r="R21" s="829"/>
      <c r="S21" s="829"/>
      <c r="T21" s="829"/>
      <c r="U21" s="829"/>
      <c r="V21" s="829"/>
      <c r="W21" s="829"/>
      <c r="X21" s="829"/>
      <c r="Y21" s="829"/>
      <c r="Z21" s="829"/>
      <c r="AA21" s="829"/>
      <c r="AB21" s="829"/>
      <c r="AC21" s="829"/>
      <c r="AD21" s="829"/>
      <c r="AE21" s="829"/>
      <c r="AF21" s="830"/>
      <c r="AT21"/>
    </row>
    <row r="22" spans="1:62" s="24" customFormat="1" ht="9" x14ac:dyDescent="0.15">
      <c r="A22" s="116" t="s">
        <v>132</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8"/>
    </row>
    <row r="23" spans="1:62" s="24" customFormat="1" ht="24" customHeight="1" x14ac:dyDescent="0.15">
      <c r="A23" s="908">
        <f>'Dienstreiseantrag mehrtägig'!A23</f>
        <v>0</v>
      </c>
      <c r="B23" s="1186"/>
      <c r="C23" s="1186"/>
      <c r="D23" s="1186"/>
      <c r="E23" s="1186"/>
      <c r="F23" s="1186"/>
      <c r="G23" s="1186"/>
      <c r="H23" s="1186"/>
      <c r="I23" s="1186"/>
      <c r="J23" s="1186"/>
      <c r="K23" s="1186"/>
      <c r="L23" s="1186"/>
      <c r="M23" s="1186"/>
      <c r="N23" s="1186"/>
      <c r="O23" s="1186"/>
      <c r="P23" s="1186"/>
      <c r="Q23" s="1186"/>
      <c r="R23" s="1186"/>
      <c r="S23" s="1186"/>
      <c r="T23" s="1186"/>
      <c r="U23" s="1186"/>
      <c r="V23" s="1186"/>
      <c r="W23" s="1186"/>
      <c r="X23" s="1186"/>
      <c r="Y23" s="1186"/>
      <c r="Z23" s="1186"/>
      <c r="AA23" s="1186"/>
      <c r="AB23" s="1186"/>
      <c r="AC23" s="1186"/>
      <c r="AD23" s="1186"/>
      <c r="AE23" s="1186"/>
      <c r="AF23" s="1187"/>
    </row>
    <row r="24" spans="1:62" s="24" customFormat="1" ht="10.5" customHeight="1" x14ac:dyDescent="0.15">
      <c r="A24" s="1208" t="s">
        <v>150</v>
      </c>
      <c r="B24" s="1209"/>
      <c r="C24" s="1209"/>
      <c r="D24" s="1209"/>
      <c r="E24" s="1209"/>
      <c r="F24" s="1209"/>
      <c r="G24" s="1209"/>
      <c r="H24" s="1209"/>
      <c r="I24" s="1209"/>
      <c r="J24" s="1209"/>
      <c r="K24" s="1209"/>
      <c r="L24" s="1209"/>
      <c r="M24" s="1209"/>
      <c r="N24" s="1209"/>
      <c r="O24" s="1209"/>
      <c r="P24" s="1209"/>
      <c r="Q24" s="1209"/>
      <c r="R24" s="1209"/>
      <c r="S24" s="1268" t="s">
        <v>246</v>
      </c>
      <c r="T24" s="1269"/>
      <c r="U24" s="1269"/>
      <c r="V24" s="1269"/>
      <c r="W24" s="1269"/>
      <c r="X24" s="1269"/>
      <c r="Y24" s="1269"/>
      <c r="Z24" s="1270"/>
      <c r="AA24" s="1207" t="s">
        <v>247</v>
      </c>
      <c r="AB24" s="1207"/>
      <c r="AC24" s="1183" t="s">
        <v>221</v>
      </c>
      <c r="AD24" s="1184"/>
      <c r="AE24" s="1184"/>
      <c r="AF24" s="1185"/>
    </row>
    <row r="25" spans="1:62" s="9" customFormat="1" ht="12.75" customHeight="1" x14ac:dyDescent="0.2">
      <c r="A25" s="898" t="s">
        <v>395</v>
      </c>
      <c r="B25" s="819"/>
      <c r="C25" s="819"/>
      <c r="D25" s="819"/>
      <c r="E25" s="819"/>
      <c r="F25" s="819"/>
      <c r="G25" s="819"/>
      <c r="H25" s="819"/>
      <c r="I25" s="819"/>
      <c r="J25" s="819"/>
      <c r="K25" s="819"/>
      <c r="L25" s="819"/>
      <c r="M25" s="819"/>
      <c r="N25" s="819"/>
      <c r="O25" s="819"/>
      <c r="P25" s="819"/>
      <c r="Q25" s="819"/>
      <c r="R25" s="819"/>
      <c r="S25" s="1213"/>
      <c r="T25" s="1214"/>
      <c r="U25" s="1214"/>
      <c r="V25" s="1214"/>
      <c r="W25" s="1214"/>
      <c r="X25" s="1214"/>
      <c r="Y25" s="1214"/>
      <c r="Z25" s="1215"/>
      <c r="AA25" s="1206"/>
      <c r="AB25" s="1206"/>
      <c r="AC25" s="1170"/>
      <c r="AD25" s="1170"/>
      <c r="AE25" s="1170"/>
      <c r="AF25" s="1171"/>
    </row>
    <row r="26" spans="1:62" s="9" customFormat="1" ht="12.75" customHeight="1" x14ac:dyDescent="0.2">
      <c r="A26" s="898" t="s">
        <v>394</v>
      </c>
      <c r="B26" s="819"/>
      <c r="C26" s="819"/>
      <c r="D26" s="819"/>
      <c r="E26" s="819"/>
      <c r="F26" s="819"/>
      <c r="G26" s="819"/>
      <c r="H26" s="819"/>
      <c r="I26" s="819"/>
      <c r="J26" s="819"/>
      <c r="K26" s="819"/>
      <c r="L26" s="819"/>
      <c r="M26" s="819"/>
      <c r="N26" s="819"/>
      <c r="O26" s="819"/>
      <c r="P26" s="819"/>
      <c r="Q26" s="819"/>
      <c r="R26" s="819"/>
      <c r="S26" s="1213"/>
      <c r="T26" s="1214"/>
      <c r="U26" s="1214"/>
      <c r="V26" s="1214"/>
      <c r="W26" s="1214"/>
      <c r="X26" s="1214"/>
      <c r="Y26" s="1214"/>
      <c r="Z26" s="1215"/>
      <c r="AA26" s="1206"/>
      <c r="AB26" s="1206"/>
      <c r="AC26" s="1204">
        <f>IF(Q1="Auslandsdienstreise","",AA26*17)</f>
        <v>0</v>
      </c>
      <c r="AD26" s="1204"/>
      <c r="AE26" s="1204"/>
      <c r="AF26" s="1205"/>
    </row>
    <row r="27" spans="1:62" s="119" customFormat="1" ht="28.9" customHeight="1" x14ac:dyDescent="0.2">
      <c r="A27" s="785" t="s">
        <v>320</v>
      </c>
      <c r="B27" s="662"/>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928"/>
      <c r="AL27"/>
    </row>
    <row r="28" spans="1:62" ht="12.4" customHeight="1" x14ac:dyDescent="0.2">
      <c r="A28" s="898" t="s">
        <v>217</v>
      </c>
      <c r="B28" s="819"/>
      <c r="C28" s="819"/>
      <c r="D28" s="819"/>
      <c r="E28" s="1145"/>
      <c r="F28" s="1146"/>
      <c r="G28" s="1146"/>
      <c r="H28" s="1146"/>
      <c r="I28" s="1146"/>
      <c r="J28" s="1146"/>
      <c r="K28" s="1147"/>
      <c r="L28" s="1145"/>
      <c r="M28" s="1146"/>
      <c r="N28" s="1146"/>
      <c r="O28" s="1146"/>
      <c r="P28" s="1146"/>
      <c r="Q28" s="1146"/>
      <c r="R28" s="1147"/>
      <c r="S28" s="1145"/>
      <c r="T28" s="1146"/>
      <c r="U28" s="1146"/>
      <c r="V28" s="1146"/>
      <c r="W28" s="1146"/>
      <c r="X28" s="1146"/>
      <c r="Y28" s="1147"/>
      <c r="Z28" s="1145"/>
      <c r="AA28" s="1146"/>
      <c r="AB28" s="1146"/>
      <c r="AC28" s="1146"/>
      <c r="AD28" s="1146"/>
      <c r="AE28" s="1146"/>
      <c r="AF28" s="1166"/>
      <c r="AH28" s="291"/>
      <c r="AI28" s="142"/>
      <c r="AJ28" s="142"/>
      <c r="AK28" s="142"/>
      <c r="AL28"/>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row>
    <row r="29" spans="1:62" ht="12.4" customHeight="1" x14ac:dyDescent="0.2">
      <c r="A29" s="898" t="s">
        <v>218</v>
      </c>
      <c r="B29" s="819"/>
      <c r="C29" s="819"/>
      <c r="D29" s="819"/>
      <c r="E29" s="1139"/>
      <c r="F29" s="1140"/>
      <c r="G29" s="1140"/>
      <c r="H29" s="1140"/>
      <c r="I29" s="1140"/>
      <c r="J29" s="1140"/>
      <c r="K29" s="1141"/>
      <c r="L29" s="1139"/>
      <c r="M29" s="1140"/>
      <c r="N29" s="1140"/>
      <c r="O29" s="1140"/>
      <c r="P29" s="1140"/>
      <c r="Q29" s="1140"/>
      <c r="R29" s="1141"/>
      <c r="S29" s="1139"/>
      <c r="T29" s="1140"/>
      <c r="U29" s="1140"/>
      <c r="V29" s="1140"/>
      <c r="W29" s="1140"/>
      <c r="X29" s="1140"/>
      <c r="Y29" s="1141"/>
      <c r="Z29" s="1139"/>
      <c r="AA29" s="1140"/>
      <c r="AB29" s="1140"/>
      <c r="AC29" s="1140"/>
      <c r="AD29" s="1140"/>
      <c r="AE29" s="1140"/>
      <c r="AF29" s="1162"/>
      <c r="AH29" s="142"/>
      <c r="AI29" s="142"/>
      <c r="AJ29" s="142"/>
      <c r="AK29" s="142"/>
      <c r="AL29"/>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row>
    <row r="30" spans="1:62" ht="18" customHeight="1" x14ac:dyDescent="0.2">
      <c r="A30" s="1216" t="str">
        <f>IF(OR(E29&gt;0,L29&gt;0,S29&gt;0,Z29&gt;0),"Leistung als *","Leistung als")</f>
        <v>Leistung als</v>
      </c>
      <c r="B30" s="1217"/>
      <c r="C30" s="1217"/>
      <c r="D30" s="1217"/>
      <c r="E30" s="1151"/>
      <c r="F30" s="1152"/>
      <c r="G30" s="1152"/>
      <c r="H30" s="1152"/>
      <c r="I30" s="1152"/>
      <c r="J30" s="1152"/>
      <c r="K30" s="1153"/>
      <c r="L30" s="1151"/>
      <c r="M30" s="1152"/>
      <c r="N30" s="1152"/>
      <c r="O30" s="1152"/>
      <c r="P30" s="1152"/>
      <c r="Q30" s="1152"/>
      <c r="R30" s="1153"/>
      <c r="S30" s="1151"/>
      <c r="T30" s="1152"/>
      <c r="U30" s="1152"/>
      <c r="V30" s="1152"/>
      <c r="W30" s="1152"/>
      <c r="X30" s="1152"/>
      <c r="Y30" s="1153"/>
      <c r="Z30" s="1151"/>
      <c r="AA30" s="1152"/>
      <c r="AB30" s="1152"/>
      <c r="AC30" s="1152"/>
      <c r="AD30" s="1152"/>
      <c r="AE30" s="1152"/>
      <c r="AF30" s="1163"/>
      <c r="AH30" s="142"/>
      <c r="AI30" s="142"/>
      <c r="AJ30" s="142"/>
      <c r="AK30" s="142"/>
      <c r="AL30" s="267"/>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row>
    <row r="31" spans="1:62" ht="12.4" customHeight="1" x14ac:dyDescent="0.2">
      <c r="A31" s="898" t="s">
        <v>217</v>
      </c>
      <c r="B31" s="819"/>
      <c r="C31" s="819"/>
      <c r="D31" s="819"/>
      <c r="E31" s="1145"/>
      <c r="F31" s="1146"/>
      <c r="G31" s="1146"/>
      <c r="H31" s="1146"/>
      <c r="I31" s="1146"/>
      <c r="J31" s="1146"/>
      <c r="K31" s="1147"/>
      <c r="L31" s="1145"/>
      <c r="M31" s="1146"/>
      <c r="N31" s="1146"/>
      <c r="O31" s="1146"/>
      <c r="P31" s="1146"/>
      <c r="Q31" s="1146"/>
      <c r="R31" s="1147"/>
      <c r="S31" s="1145"/>
      <c r="T31" s="1146"/>
      <c r="U31" s="1146"/>
      <c r="V31" s="1146"/>
      <c r="W31" s="1146"/>
      <c r="X31" s="1146"/>
      <c r="Y31" s="1147"/>
      <c r="Z31" s="1145"/>
      <c r="AA31" s="1146"/>
      <c r="AB31" s="1146"/>
      <c r="AC31" s="1146"/>
      <c r="AD31" s="1146"/>
      <c r="AE31" s="1146"/>
      <c r="AF31" s="1166"/>
      <c r="AH31" s="142"/>
      <c r="AI31" s="142"/>
      <c r="AJ31" s="142"/>
      <c r="AK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row>
    <row r="32" spans="1:62" ht="12.4" customHeight="1" x14ac:dyDescent="0.2">
      <c r="A32" s="898" t="s">
        <v>218</v>
      </c>
      <c r="B32" s="819"/>
      <c r="C32" s="819"/>
      <c r="D32" s="819"/>
      <c r="E32" s="1139"/>
      <c r="F32" s="1140"/>
      <c r="G32" s="1140"/>
      <c r="H32" s="1140"/>
      <c r="I32" s="1140"/>
      <c r="J32" s="1140"/>
      <c r="K32" s="1141"/>
      <c r="L32" s="1139"/>
      <c r="M32" s="1140"/>
      <c r="N32" s="1140"/>
      <c r="O32" s="1140"/>
      <c r="P32" s="1140"/>
      <c r="Q32" s="1140"/>
      <c r="R32" s="1141"/>
      <c r="S32" s="1139"/>
      <c r="T32" s="1140"/>
      <c r="U32" s="1140"/>
      <c r="V32" s="1140"/>
      <c r="W32" s="1140"/>
      <c r="X32" s="1140"/>
      <c r="Y32" s="1141"/>
      <c r="Z32" s="1139"/>
      <c r="AA32" s="1140"/>
      <c r="AB32" s="1140"/>
      <c r="AC32" s="1140"/>
      <c r="AD32" s="1140"/>
      <c r="AE32" s="1140"/>
      <c r="AF32" s="1162"/>
      <c r="AH32" s="142"/>
      <c r="AI32" s="142"/>
      <c r="AJ32" s="142"/>
      <c r="AK32" s="142"/>
      <c r="AL3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row>
    <row r="33" spans="1:62" ht="18" customHeight="1" x14ac:dyDescent="0.2">
      <c r="A33" s="1216" t="str">
        <f>IF(OR(E32&gt;0,L32&gt;0,S32&gt;0,Z32&gt;0),"Leistung als *","Leistung als")</f>
        <v>Leistung als</v>
      </c>
      <c r="B33" s="1217"/>
      <c r="C33" s="1217"/>
      <c r="D33" s="1217"/>
      <c r="E33" s="1151"/>
      <c r="F33" s="1152"/>
      <c r="G33" s="1152"/>
      <c r="H33" s="1152"/>
      <c r="I33" s="1152"/>
      <c r="J33" s="1152"/>
      <c r="K33" s="1153"/>
      <c r="L33" s="1151"/>
      <c r="M33" s="1152"/>
      <c r="N33" s="1152"/>
      <c r="O33" s="1152"/>
      <c r="P33" s="1152"/>
      <c r="Q33" s="1152"/>
      <c r="R33" s="1153"/>
      <c r="S33" s="1151"/>
      <c r="T33" s="1152"/>
      <c r="U33" s="1152"/>
      <c r="V33" s="1152"/>
      <c r="W33" s="1152"/>
      <c r="X33" s="1152"/>
      <c r="Y33" s="1153"/>
      <c r="Z33" s="1151"/>
      <c r="AA33" s="1152"/>
      <c r="AB33" s="1152"/>
      <c r="AC33" s="1152"/>
      <c r="AD33" s="1152"/>
      <c r="AE33" s="1152"/>
      <c r="AF33" s="1163"/>
      <c r="AH33" s="142"/>
      <c r="AI33" s="142"/>
      <c r="AJ33" s="142"/>
      <c r="AK33" s="142"/>
      <c r="AL33"/>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row>
    <row r="34" spans="1:62" ht="12.4" customHeight="1" x14ac:dyDescent="0.2">
      <c r="A34" s="898" t="s">
        <v>217</v>
      </c>
      <c r="B34" s="819"/>
      <c r="C34" s="819"/>
      <c r="D34" s="819"/>
      <c r="E34" s="1145"/>
      <c r="F34" s="1146"/>
      <c r="G34" s="1146"/>
      <c r="H34" s="1146"/>
      <c r="I34" s="1146"/>
      <c r="J34" s="1146"/>
      <c r="K34" s="1147"/>
      <c r="L34" s="1145"/>
      <c r="M34" s="1146"/>
      <c r="N34" s="1146"/>
      <c r="O34" s="1146"/>
      <c r="P34" s="1146"/>
      <c r="Q34" s="1146"/>
      <c r="R34" s="1147"/>
      <c r="S34" s="1145"/>
      <c r="T34" s="1146"/>
      <c r="U34" s="1146"/>
      <c r="V34" s="1146"/>
      <c r="W34" s="1146"/>
      <c r="X34" s="1146"/>
      <c r="Y34" s="1147"/>
      <c r="Z34" s="1145"/>
      <c r="AA34" s="1146"/>
      <c r="AB34" s="1146"/>
      <c r="AC34" s="1146"/>
      <c r="AD34" s="1146"/>
      <c r="AE34" s="1146"/>
      <c r="AF34" s="1166"/>
      <c r="AH34" s="142"/>
      <c r="AI34" s="142"/>
      <c r="AJ34" s="142"/>
      <c r="AK34" s="142"/>
      <c r="AL34"/>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row>
    <row r="35" spans="1:62" ht="12.4" customHeight="1" x14ac:dyDescent="0.2">
      <c r="A35" s="898" t="s">
        <v>218</v>
      </c>
      <c r="B35" s="819"/>
      <c r="C35" s="819"/>
      <c r="D35" s="819"/>
      <c r="E35" s="1139"/>
      <c r="F35" s="1140"/>
      <c r="G35" s="1140"/>
      <c r="H35" s="1140"/>
      <c r="I35" s="1140"/>
      <c r="J35" s="1140"/>
      <c r="K35" s="1141"/>
      <c r="L35" s="1139"/>
      <c r="M35" s="1140"/>
      <c r="N35" s="1140"/>
      <c r="O35" s="1140"/>
      <c r="P35" s="1140"/>
      <c r="Q35" s="1140"/>
      <c r="R35" s="1141"/>
      <c r="S35" s="1139"/>
      <c r="T35" s="1140"/>
      <c r="U35" s="1140"/>
      <c r="V35" s="1140"/>
      <c r="W35" s="1140"/>
      <c r="X35" s="1140"/>
      <c r="Y35" s="1141"/>
      <c r="Z35" s="1139"/>
      <c r="AA35" s="1140"/>
      <c r="AB35" s="1140"/>
      <c r="AC35" s="1140"/>
      <c r="AD35" s="1140"/>
      <c r="AE35" s="1140"/>
      <c r="AF35" s="1162"/>
      <c r="AH35" s="142"/>
      <c r="AI35" s="142"/>
      <c r="AJ35" s="142"/>
      <c r="AK35" s="142"/>
      <c r="AL35"/>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row>
    <row r="36" spans="1:62" ht="18" customHeight="1" x14ac:dyDescent="0.2">
      <c r="A36" s="1216" t="str">
        <f>IF(OR(E35&gt;0,L35&gt;0,S35&gt;0,Z35&gt;0),"Leistung als *","Leistung als")</f>
        <v>Leistung als</v>
      </c>
      <c r="B36" s="1217"/>
      <c r="C36" s="1217"/>
      <c r="D36" s="1217"/>
      <c r="E36" s="1151"/>
      <c r="F36" s="1152"/>
      <c r="G36" s="1152"/>
      <c r="H36" s="1152"/>
      <c r="I36" s="1152"/>
      <c r="J36" s="1152"/>
      <c r="K36" s="1153"/>
      <c r="L36" s="1151"/>
      <c r="M36" s="1152"/>
      <c r="N36" s="1152"/>
      <c r="O36" s="1152"/>
      <c r="P36" s="1152"/>
      <c r="Q36" s="1152"/>
      <c r="R36" s="1153"/>
      <c r="S36" s="1151"/>
      <c r="T36" s="1152"/>
      <c r="U36" s="1152"/>
      <c r="V36" s="1152"/>
      <c r="W36" s="1152"/>
      <c r="X36" s="1152"/>
      <c r="Y36" s="1153"/>
      <c r="Z36" s="1151"/>
      <c r="AA36" s="1152"/>
      <c r="AB36" s="1152"/>
      <c r="AC36" s="1152"/>
      <c r="AD36" s="1152"/>
      <c r="AE36" s="1152"/>
      <c r="AF36" s="1163"/>
      <c r="AL36"/>
    </row>
    <row r="37" spans="1:62" s="24" customFormat="1" ht="18" customHeight="1" x14ac:dyDescent="0.2">
      <c r="A37" s="790" t="s">
        <v>219</v>
      </c>
      <c r="B37" s="817"/>
      <c r="C37" s="817"/>
      <c r="D37" s="817"/>
      <c r="E37" s="817"/>
      <c r="F37" s="817"/>
      <c r="G37" s="817"/>
      <c r="H37" s="817"/>
      <c r="I37" s="817"/>
      <c r="J37" s="818"/>
      <c r="K37" s="911" t="s">
        <v>220</v>
      </c>
      <c r="L37" s="817"/>
      <c r="M37" s="817"/>
      <c r="N37" s="817"/>
      <c r="O37" s="817"/>
      <c r="P37" s="817"/>
      <c r="Q37" s="817"/>
      <c r="R37" s="817"/>
      <c r="S37" s="817"/>
      <c r="T37" s="817"/>
      <c r="U37" s="817"/>
      <c r="V37" s="817"/>
      <c r="W37" s="817"/>
      <c r="X37" s="817"/>
      <c r="Y37" s="818"/>
      <c r="Z37" s="949" t="s">
        <v>136</v>
      </c>
      <c r="AA37" s="949"/>
      <c r="AB37" s="949"/>
      <c r="AC37" s="949" t="s">
        <v>221</v>
      </c>
      <c r="AD37" s="949"/>
      <c r="AE37" s="949"/>
      <c r="AF37" s="950"/>
      <c r="AL37"/>
    </row>
    <row r="38" spans="1:62" x14ac:dyDescent="0.2">
      <c r="A38" s="173"/>
      <c r="B38" s="1172" t="s">
        <v>222</v>
      </c>
      <c r="C38" s="1173"/>
      <c r="D38" s="1173"/>
      <c r="E38" s="1173"/>
      <c r="F38" s="1173"/>
      <c r="G38" s="1173"/>
      <c r="H38" s="1173"/>
      <c r="I38" s="1173"/>
      <c r="J38" s="1174"/>
      <c r="K38" s="951"/>
      <c r="L38" s="952"/>
      <c r="M38" s="952"/>
      <c r="N38" s="952"/>
      <c r="O38" s="952"/>
      <c r="P38" s="952"/>
      <c r="Q38" s="952"/>
      <c r="R38" s="952"/>
      <c r="S38" s="952"/>
      <c r="T38" s="952"/>
      <c r="U38" s="952"/>
      <c r="V38" s="952"/>
      <c r="W38" s="952"/>
      <c r="X38" s="952"/>
      <c r="Y38" s="953"/>
      <c r="Z38" s="946"/>
      <c r="AA38" s="946"/>
      <c r="AB38" s="946"/>
      <c r="AC38" s="1170">
        <f>ROUNDDOWN(Z38,0)*0.15</f>
        <v>0</v>
      </c>
      <c r="AD38" s="1170"/>
      <c r="AE38" s="1170"/>
      <c r="AF38" s="1171"/>
      <c r="AL38"/>
    </row>
    <row r="39" spans="1:62" ht="12.75" customHeight="1" x14ac:dyDescent="0.2">
      <c r="A39" s="129"/>
      <c r="B39" s="911" t="s">
        <v>223</v>
      </c>
      <c r="C39" s="817"/>
      <c r="D39" s="817"/>
      <c r="E39" s="817"/>
      <c r="F39" s="817"/>
      <c r="G39" s="817"/>
      <c r="H39" s="817"/>
      <c r="I39" s="817"/>
      <c r="J39" s="818"/>
      <c r="K39" s="951"/>
      <c r="L39" s="952"/>
      <c r="M39" s="952"/>
      <c r="N39" s="952"/>
      <c r="O39" s="952"/>
      <c r="P39" s="952"/>
      <c r="Q39" s="952"/>
      <c r="R39" s="952"/>
      <c r="S39" s="952"/>
      <c r="T39" s="952"/>
      <c r="U39" s="952"/>
      <c r="V39" s="952"/>
      <c r="W39" s="952"/>
      <c r="X39" s="952"/>
      <c r="Y39" s="953"/>
      <c r="Z39" s="946"/>
      <c r="AA39" s="946"/>
      <c r="AB39" s="946"/>
      <c r="AC39" s="1170">
        <f>ROUNDDOWN(Z39,0)*0.25</f>
        <v>0</v>
      </c>
      <c r="AD39" s="1170"/>
      <c r="AE39" s="1170"/>
      <c r="AF39" s="1171"/>
      <c r="AL39"/>
    </row>
    <row r="40" spans="1:62" x14ac:dyDescent="0.2">
      <c r="A40" s="129"/>
      <c r="B40" s="911" t="s">
        <v>224</v>
      </c>
      <c r="C40" s="817"/>
      <c r="D40" s="817"/>
      <c r="E40" s="817"/>
      <c r="F40" s="817"/>
      <c r="G40" s="817"/>
      <c r="H40" s="817"/>
      <c r="I40" s="817"/>
      <c r="J40" s="818"/>
      <c r="K40" s="951"/>
      <c r="L40" s="952"/>
      <c r="M40" s="952"/>
      <c r="N40" s="952"/>
      <c r="O40" s="952"/>
      <c r="P40" s="952"/>
      <c r="Q40" s="952"/>
      <c r="R40" s="952"/>
      <c r="S40" s="952"/>
      <c r="T40" s="952"/>
      <c r="U40" s="952"/>
      <c r="V40" s="952"/>
      <c r="W40" s="952"/>
      <c r="X40" s="952"/>
      <c r="Y40" s="953"/>
      <c r="Z40" s="946"/>
      <c r="AA40" s="946"/>
      <c r="AB40" s="946"/>
      <c r="AC40" s="1170">
        <f>ROUNDDOWN(Z40,0)*0.35</f>
        <v>0</v>
      </c>
      <c r="AD40" s="1170"/>
      <c r="AE40" s="1170"/>
      <c r="AF40" s="1171"/>
    </row>
    <row r="41" spans="1:62" x14ac:dyDescent="0.2">
      <c r="A41" s="129"/>
      <c r="B41" s="911" t="s">
        <v>225</v>
      </c>
      <c r="C41" s="817"/>
      <c r="D41" s="817"/>
      <c r="E41" s="817"/>
      <c r="F41" s="817"/>
      <c r="G41" s="817"/>
      <c r="H41" s="817"/>
      <c r="I41" s="817"/>
      <c r="J41" s="818"/>
      <c r="K41" s="951"/>
      <c r="L41" s="952"/>
      <c r="M41" s="952"/>
      <c r="N41" s="952"/>
      <c r="O41" s="952"/>
      <c r="P41" s="952"/>
      <c r="Q41" s="952"/>
      <c r="R41" s="952"/>
      <c r="S41" s="952"/>
      <c r="T41" s="952"/>
      <c r="U41" s="952"/>
      <c r="V41" s="952"/>
      <c r="W41" s="952"/>
      <c r="X41" s="952"/>
      <c r="Y41" s="953"/>
      <c r="Z41" s="946"/>
      <c r="AA41" s="946"/>
      <c r="AB41" s="946"/>
      <c r="AC41" s="1170">
        <f>ROUNDDOWN(Z41,0)*0.07</f>
        <v>0</v>
      </c>
      <c r="AD41" s="1170"/>
      <c r="AE41" s="1170"/>
      <c r="AF41" s="1171"/>
    </row>
    <row r="42" spans="1:62" x14ac:dyDescent="0.2">
      <c r="A42" s="129"/>
      <c r="B42" s="911" t="s">
        <v>226</v>
      </c>
      <c r="C42" s="817"/>
      <c r="D42" s="817"/>
      <c r="E42" s="817"/>
      <c r="F42" s="817"/>
      <c r="G42" s="817"/>
      <c r="H42" s="817"/>
      <c r="I42" s="817"/>
      <c r="J42" s="818"/>
      <c r="K42" s="951"/>
      <c r="L42" s="952"/>
      <c r="M42" s="952"/>
      <c r="N42" s="952"/>
      <c r="O42" s="952"/>
      <c r="P42" s="952"/>
      <c r="Q42" s="952"/>
      <c r="R42" s="952"/>
      <c r="S42" s="952"/>
      <c r="T42" s="952"/>
      <c r="U42" s="952"/>
      <c r="V42" s="952"/>
      <c r="W42" s="952"/>
      <c r="X42" s="952"/>
      <c r="Y42" s="953"/>
      <c r="Z42" s="946"/>
      <c r="AA42" s="946"/>
      <c r="AB42" s="946"/>
      <c r="AC42" s="1170">
        <f>ROUNDDOWN(Z42,0)*0.1</f>
        <v>0</v>
      </c>
      <c r="AD42" s="1170"/>
      <c r="AE42" s="1170"/>
      <c r="AF42" s="1171"/>
    </row>
    <row r="43" spans="1:62" x14ac:dyDescent="0.2">
      <c r="A43" s="129"/>
      <c r="B43" s="911" t="s">
        <v>227</v>
      </c>
      <c r="C43" s="817"/>
      <c r="D43" s="817"/>
      <c r="E43" s="817"/>
      <c r="F43" s="817"/>
      <c r="G43" s="817"/>
      <c r="H43" s="817"/>
      <c r="I43" s="817"/>
      <c r="J43" s="818"/>
      <c r="K43" s="951"/>
      <c r="L43" s="952"/>
      <c r="M43" s="952"/>
      <c r="N43" s="952"/>
      <c r="O43" s="952"/>
      <c r="P43" s="952"/>
      <c r="Q43" s="952"/>
      <c r="R43" s="952"/>
      <c r="S43" s="952"/>
      <c r="T43" s="952"/>
      <c r="U43" s="952"/>
      <c r="V43" s="952"/>
      <c r="W43" s="952"/>
      <c r="X43" s="952"/>
      <c r="Y43" s="953"/>
      <c r="Z43" s="946"/>
      <c r="AA43" s="946"/>
      <c r="AB43" s="946"/>
      <c r="AC43" s="1170">
        <f>ROUNDDOWN(Z43,0)*0.05</f>
        <v>0</v>
      </c>
      <c r="AD43" s="1170"/>
      <c r="AE43" s="1170"/>
      <c r="AF43" s="1171"/>
      <c r="AL43"/>
    </row>
    <row r="44" spans="1:62" x14ac:dyDescent="0.2">
      <c r="A44" s="129"/>
      <c r="B44" s="911" t="str">
        <f>IF('Dienstreiseantrag mehrtägig'!A25="14 anerkannter PKW der NPÄ's mit Zuschlag","Anerkannter PKW der NPÄ's mit Zuschlag",IF('Dienstreiseantrag mehrtägig'!A26="14 anerkannter PKW der NPÄ's mit Zuschlag","Anerkannter PKW der NPÄ's mit Zuschlag",IF('Dienstreiseantrag mehrtägig'!A27="14 anerkannter PKW der NPÄ's mit Zuschlag","Anerkannter PKW der NPÄ's mit Zuschlag",IF('Dienstreiseantrag mehrtägig'!A28="14 anerkannter PKW der NPÄ's mit Zuschlag","Anerkannter PKW der NPÄ's mit Zuschlag",IF('Dienstreiseantrag mehrtägig'!A29="14 anerkannter PKW der NPÄ's mit Zuschlag","Anerkannter PKW der NPÄ's mit Zuschlag","")))))</f>
        <v/>
      </c>
      <c r="C44" s="817"/>
      <c r="D44" s="817"/>
      <c r="E44" s="817"/>
      <c r="F44" s="817"/>
      <c r="G44" s="817"/>
      <c r="H44" s="817"/>
      <c r="I44" s="817"/>
      <c r="J44" s="817"/>
      <c r="K44" s="951"/>
      <c r="L44" s="952"/>
      <c r="M44" s="952"/>
      <c r="N44" s="952"/>
      <c r="O44" s="952"/>
      <c r="P44" s="952"/>
      <c r="Q44" s="952"/>
      <c r="R44" s="952"/>
      <c r="S44" s="952"/>
      <c r="T44" s="952"/>
      <c r="U44" s="952"/>
      <c r="V44" s="952"/>
      <c r="W44" s="952"/>
      <c r="X44" s="952"/>
      <c r="Y44" s="953"/>
      <c r="Z44" s="946"/>
      <c r="AA44" s="946"/>
      <c r="AB44" s="946"/>
      <c r="AC44" s="1170">
        <f>IF(B44="",0,ROUNDDOWN(Z44,0)*0.4)</f>
        <v>0</v>
      </c>
      <c r="AD44" s="1170"/>
      <c r="AE44" s="1170"/>
      <c r="AF44" s="1171"/>
      <c r="AL44"/>
    </row>
    <row r="45" spans="1:62" x14ac:dyDescent="0.2">
      <c r="A45" s="129"/>
      <c r="B45" s="911"/>
      <c r="C45" s="817"/>
      <c r="D45" s="817"/>
      <c r="E45" s="817"/>
      <c r="F45" s="817"/>
      <c r="G45" s="817"/>
      <c r="H45" s="817"/>
      <c r="I45" s="817"/>
      <c r="J45" s="817"/>
      <c r="K45" s="817"/>
      <c r="L45" s="817"/>
      <c r="M45" s="817"/>
      <c r="N45" s="817"/>
      <c r="O45" s="817"/>
      <c r="P45" s="817"/>
      <c r="Q45" s="817"/>
      <c r="R45" s="817"/>
      <c r="S45" s="817"/>
      <c r="T45" s="817"/>
      <c r="U45" s="817"/>
      <c r="V45" s="817"/>
      <c r="W45" s="817"/>
      <c r="X45" s="817"/>
      <c r="Y45" s="818"/>
      <c r="Z45" s="911" t="s">
        <v>228</v>
      </c>
      <c r="AA45" s="817"/>
      <c r="AB45" s="818"/>
      <c r="AC45" s="954">
        <f>SUM(AC38:AF44)</f>
        <v>0</v>
      </c>
      <c r="AD45" s="955"/>
      <c r="AE45" s="955"/>
      <c r="AF45" s="956"/>
      <c r="AL45"/>
      <c r="BG45" s="55"/>
    </row>
    <row r="46" spans="1:62" s="120" customFormat="1" ht="18.75" customHeight="1" x14ac:dyDescent="0.2">
      <c r="A46" s="957" t="s">
        <v>229</v>
      </c>
      <c r="B46" s="949"/>
      <c r="C46" s="949"/>
      <c r="D46" s="949"/>
      <c r="E46" s="949"/>
      <c r="F46" s="949"/>
      <c r="G46" s="949"/>
      <c r="H46" s="949"/>
      <c r="I46" s="949"/>
      <c r="J46" s="958" t="s">
        <v>220</v>
      </c>
      <c r="K46" s="959"/>
      <c r="L46" s="959"/>
      <c r="M46" s="141" t="str">
        <f>IF(A47&gt;0," *","")</f>
        <v/>
      </c>
      <c r="N46" s="156"/>
      <c r="O46" s="156"/>
      <c r="P46" s="156"/>
      <c r="Q46" s="156"/>
      <c r="R46" s="156"/>
      <c r="S46" s="156"/>
      <c r="T46" s="156"/>
      <c r="U46" s="157"/>
      <c r="V46" s="960" t="s">
        <v>230</v>
      </c>
      <c r="W46" s="961"/>
      <c r="X46" s="961"/>
      <c r="Y46" s="158" t="str">
        <f>IF(A47&gt;0," *","")</f>
        <v/>
      </c>
      <c r="Z46" s="1218" t="s">
        <v>136</v>
      </c>
      <c r="AA46" s="797"/>
      <c r="AB46" s="158" t="str">
        <f>IF(A47&gt;0," *","")</f>
        <v/>
      </c>
      <c r="AC46" s="949" t="s">
        <v>221</v>
      </c>
      <c r="AD46" s="949"/>
      <c r="AE46" s="949"/>
      <c r="AF46" s="950"/>
      <c r="AL46"/>
    </row>
    <row r="47" spans="1:62" s="120" customFormat="1" ht="12.4" customHeight="1" x14ac:dyDescent="0.2">
      <c r="A47" s="964"/>
      <c r="B47" s="965"/>
      <c r="C47" s="965"/>
      <c r="D47" s="965"/>
      <c r="E47" s="965"/>
      <c r="F47" s="965"/>
      <c r="G47" s="965"/>
      <c r="H47" s="965"/>
      <c r="I47" s="965"/>
      <c r="J47" s="966"/>
      <c r="K47" s="966"/>
      <c r="L47" s="966"/>
      <c r="M47" s="966"/>
      <c r="N47" s="966"/>
      <c r="O47" s="966"/>
      <c r="P47" s="966"/>
      <c r="Q47" s="966"/>
      <c r="R47" s="966"/>
      <c r="S47" s="966"/>
      <c r="T47" s="966"/>
      <c r="U47" s="966"/>
      <c r="V47" s="967"/>
      <c r="W47" s="968"/>
      <c r="X47" s="968"/>
      <c r="Y47" s="969"/>
      <c r="Z47" s="970"/>
      <c r="AA47" s="971"/>
      <c r="AB47" s="972"/>
      <c r="AC47" s="962">
        <f>V47*(ROUNDDOWN(Z47,0))*0.02</f>
        <v>0</v>
      </c>
      <c r="AD47" s="962"/>
      <c r="AE47" s="962"/>
      <c r="AF47" s="963"/>
      <c r="AL47"/>
    </row>
    <row r="48" spans="1:62" s="120" customFormat="1" ht="12.4" customHeight="1" x14ac:dyDescent="0.2">
      <c r="A48" s="964"/>
      <c r="B48" s="965"/>
      <c r="C48" s="965"/>
      <c r="D48" s="965"/>
      <c r="E48" s="965"/>
      <c r="F48" s="965"/>
      <c r="G48" s="965"/>
      <c r="H48" s="965"/>
      <c r="I48" s="965"/>
      <c r="J48" s="966"/>
      <c r="K48" s="966"/>
      <c r="L48" s="966"/>
      <c r="M48" s="966"/>
      <c r="N48" s="966"/>
      <c r="O48" s="966"/>
      <c r="P48" s="966"/>
      <c r="Q48" s="966"/>
      <c r="R48" s="966"/>
      <c r="S48" s="966"/>
      <c r="T48" s="966"/>
      <c r="U48" s="966"/>
      <c r="V48" s="967"/>
      <c r="W48" s="968"/>
      <c r="X48" s="968"/>
      <c r="Y48" s="969"/>
      <c r="Z48" s="970"/>
      <c r="AA48" s="971"/>
      <c r="AB48" s="972"/>
      <c r="AC48" s="962">
        <f>V48*(ROUNDDOWN(Z48,0))*0.02</f>
        <v>0</v>
      </c>
      <c r="AD48" s="962"/>
      <c r="AE48" s="962"/>
      <c r="AF48" s="963"/>
    </row>
    <row r="49" spans="1:32" ht="12.4" customHeight="1" x14ac:dyDescent="0.2">
      <c r="A49" s="964"/>
      <c r="B49" s="965"/>
      <c r="C49" s="965"/>
      <c r="D49" s="965"/>
      <c r="E49" s="965"/>
      <c r="F49" s="965"/>
      <c r="G49" s="965"/>
      <c r="H49" s="965"/>
      <c r="I49" s="965"/>
      <c r="J49" s="966"/>
      <c r="K49" s="966"/>
      <c r="L49" s="966"/>
      <c r="M49" s="966"/>
      <c r="N49" s="966"/>
      <c r="O49" s="966"/>
      <c r="P49" s="966"/>
      <c r="Q49" s="966"/>
      <c r="R49" s="966"/>
      <c r="S49" s="966"/>
      <c r="T49" s="966"/>
      <c r="U49" s="966"/>
      <c r="V49" s="967"/>
      <c r="W49" s="968"/>
      <c r="X49" s="968"/>
      <c r="Y49" s="969"/>
      <c r="Z49" s="970"/>
      <c r="AA49" s="971"/>
      <c r="AB49" s="972"/>
      <c r="AC49" s="962">
        <f>V49*(ROUNDDOWN(Z49,0))*0.02</f>
        <v>0</v>
      </c>
      <c r="AD49" s="962"/>
      <c r="AE49" s="962"/>
      <c r="AF49" s="963"/>
    </row>
    <row r="50" spans="1:32" ht="12.4" customHeight="1" x14ac:dyDescent="0.2">
      <c r="A50" s="964"/>
      <c r="B50" s="965"/>
      <c r="C50" s="965"/>
      <c r="D50" s="965"/>
      <c r="E50" s="965"/>
      <c r="F50" s="965"/>
      <c r="G50" s="965"/>
      <c r="H50" s="965"/>
      <c r="I50" s="965"/>
      <c r="J50" s="966"/>
      <c r="K50" s="966"/>
      <c r="L50" s="966"/>
      <c r="M50" s="966"/>
      <c r="N50" s="966"/>
      <c r="O50" s="966"/>
      <c r="P50" s="966"/>
      <c r="Q50" s="966"/>
      <c r="R50" s="966"/>
      <c r="S50" s="966"/>
      <c r="T50" s="966"/>
      <c r="U50" s="966"/>
      <c r="V50" s="967"/>
      <c r="W50" s="968"/>
      <c r="X50" s="968"/>
      <c r="Y50" s="969"/>
      <c r="Z50" s="970"/>
      <c r="AA50" s="971"/>
      <c r="AB50" s="972"/>
      <c r="AC50" s="962">
        <f>V50*(ROUNDDOWN(Z50,0))*0.02</f>
        <v>0</v>
      </c>
      <c r="AD50" s="962"/>
      <c r="AE50" s="962"/>
      <c r="AF50" s="963"/>
    </row>
    <row r="51" spans="1:32" ht="12.4" customHeight="1" x14ac:dyDescent="0.2">
      <c r="A51" s="973"/>
      <c r="B51" s="763"/>
      <c r="C51" s="763"/>
      <c r="D51" s="763"/>
      <c r="E51" s="763"/>
      <c r="F51" s="763"/>
      <c r="G51" s="763"/>
      <c r="H51" s="763"/>
      <c r="I51" s="763"/>
      <c r="J51" s="763"/>
      <c r="K51" s="763"/>
      <c r="L51" s="763"/>
      <c r="M51" s="763"/>
      <c r="N51" s="763"/>
      <c r="O51" s="763"/>
      <c r="P51" s="763"/>
      <c r="Q51" s="763"/>
      <c r="R51" s="763"/>
      <c r="S51" s="763"/>
      <c r="T51" s="763"/>
      <c r="U51" s="763"/>
      <c r="V51" s="763"/>
      <c r="W51" s="763"/>
      <c r="X51" s="763"/>
      <c r="Y51" s="764"/>
      <c r="Z51" s="762" t="s">
        <v>228</v>
      </c>
      <c r="AA51" s="763"/>
      <c r="AB51" s="764"/>
      <c r="AC51" s="974">
        <f>SUM(AC47:AF50)</f>
        <v>0</v>
      </c>
      <c r="AD51" s="974"/>
      <c r="AE51" s="974"/>
      <c r="AF51" s="975"/>
    </row>
    <row r="52" spans="1:32" s="24" customFormat="1" ht="10.15" customHeight="1" x14ac:dyDescent="0.15">
      <c r="A52" s="122" t="s">
        <v>248</v>
      </c>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59"/>
      <c r="AA52" s="159"/>
      <c r="AB52" s="159"/>
      <c r="AC52" s="123"/>
      <c r="AD52" s="123"/>
      <c r="AE52" s="123"/>
      <c r="AF52" s="124"/>
    </row>
    <row r="53" spans="1:32" s="120" customFormat="1" ht="48.4" customHeight="1" x14ac:dyDescent="0.15">
      <c r="A53" s="973" t="s">
        <v>232</v>
      </c>
      <c r="B53" s="764"/>
      <c r="C53" s="762" t="s">
        <v>233</v>
      </c>
      <c r="D53" s="763"/>
      <c r="E53" s="763"/>
      <c r="F53" s="763"/>
      <c r="G53" s="763"/>
      <c r="H53" s="763"/>
      <c r="I53" s="763"/>
      <c r="J53" s="763"/>
      <c r="K53" s="763"/>
      <c r="L53" s="764"/>
      <c r="M53" s="958" t="s">
        <v>249</v>
      </c>
      <c r="N53" s="959"/>
      <c r="O53" s="959"/>
      <c r="P53" s="1222"/>
      <c r="Q53" s="1219" t="s">
        <v>121</v>
      </c>
      <c r="R53" s="1220"/>
      <c r="S53" s="1220"/>
      <c r="T53" s="1221"/>
      <c r="U53" s="1167" t="s">
        <v>120</v>
      </c>
      <c r="V53" s="1220"/>
      <c r="W53" s="1220"/>
      <c r="X53" s="1221"/>
      <c r="Y53" s="1167" t="s">
        <v>122</v>
      </c>
      <c r="Z53" s="1168"/>
      <c r="AA53" s="1168"/>
      <c r="AB53" s="1169"/>
      <c r="AC53" s="762" t="s">
        <v>221</v>
      </c>
      <c r="AD53" s="763"/>
      <c r="AE53" s="763"/>
      <c r="AF53" s="1160"/>
    </row>
    <row r="54" spans="1:32" x14ac:dyDescent="0.2">
      <c r="A54" s="979">
        <v>1</v>
      </c>
      <c r="B54" s="980"/>
      <c r="C54" s="981"/>
      <c r="D54" s="982"/>
      <c r="E54" s="982"/>
      <c r="F54" s="982"/>
      <c r="G54" s="982"/>
      <c r="H54" s="982"/>
      <c r="I54" s="982"/>
      <c r="J54" s="982"/>
      <c r="K54" s="982"/>
      <c r="L54" s="983"/>
      <c r="M54" s="987"/>
      <c r="N54" s="988"/>
      <c r="O54" s="988"/>
      <c r="P54" s="989"/>
      <c r="Q54" s="976"/>
      <c r="R54" s="977"/>
      <c r="S54" s="977"/>
      <c r="T54" s="978"/>
      <c r="U54" s="976"/>
      <c r="V54" s="977"/>
      <c r="W54" s="977"/>
      <c r="X54" s="978"/>
      <c r="Y54" s="1154"/>
      <c r="Z54" s="1155"/>
      <c r="AA54" s="1155"/>
      <c r="AB54" s="1156"/>
      <c r="AC54" s="1157">
        <f>Q54</f>
        <v>0</v>
      </c>
      <c r="AD54" s="1158"/>
      <c r="AE54" s="1158"/>
      <c r="AF54" s="1159"/>
    </row>
    <row r="55" spans="1:32" x14ac:dyDescent="0.2">
      <c r="A55" s="979">
        <v>2</v>
      </c>
      <c r="B55" s="980"/>
      <c r="C55" s="981"/>
      <c r="D55" s="982"/>
      <c r="E55" s="982"/>
      <c r="F55" s="982"/>
      <c r="G55" s="982"/>
      <c r="H55" s="982"/>
      <c r="I55" s="982"/>
      <c r="J55" s="982"/>
      <c r="K55" s="982"/>
      <c r="L55" s="983"/>
      <c r="M55" s="987"/>
      <c r="N55" s="988"/>
      <c r="O55" s="988"/>
      <c r="P55" s="989"/>
      <c r="Q55" s="976"/>
      <c r="R55" s="977"/>
      <c r="S55" s="977"/>
      <c r="T55" s="978"/>
      <c r="U55" s="976"/>
      <c r="V55" s="977"/>
      <c r="W55" s="977"/>
      <c r="X55" s="978"/>
      <c r="Y55" s="1154"/>
      <c r="Z55" s="1155"/>
      <c r="AA55" s="1155"/>
      <c r="AB55" s="1156"/>
      <c r="AC55" s="1157">
        <f t="shared" ref="AC55:AC61" si="0">Q55</f>
        <v>0</v>
      </c>
      <c r="AD55" s="1158"/>
      <c r="AE55" s="1158"/>
      <c r="AF55" s="1159"/>
    </row>
    <row r="56" spans="1:32" x14ac:dyDescent="0.2">
      <c r="A56" s="979">
        <v>3</v>
      </c>
      <c r="B56" s="980"/>
      <c r="C56" s="981"/>
      <c r="D56" s="982"/>
      <c r="E56" s="982"/>
      <c r="F56" s="982"/>
      <c r="G56" s="982"/>
      <c r="H56" s="982"/>
      <c r="I56" s="982"/>
      <c r="J56" s="982"/>
      <c r="K56" s="982"/>
      <c r="L56" s="983"/>
      <c r="M56" s="987"/>
      <c r="N56" s="988"/>
      <c r="O56" s="988"/>
      <c r="P56" s="989"/>
      <c r="Q56" s="976"/>
      <c r="R56" s="977"/>
      <c r="S56" s="977"/>
      <c r="T56" s="978"/>
      <c r="U56" s="976"/>
      <c r="V56" s="977"/>
      <c r="W56" s="977"/>
      <c r="X56" s="978"/>
      <c r="Y56" s="1154"/>
      <c r="Z56" s="1155"/>
      <c r="AA56" s="1155"/>
      <c r="AB56" s="1156"/>
      <c r="AC56" s="1157">
        <f t="shared" si="0"/>
        <v>0</v>
      </c>
      <c r="AD56" s="1158"/>
      <c r="AE56" s="1158"/>
      <c r="AF56" s="1159"/>
    </row>
    <row r="57" spans="1:32" x14ac:dyDescent="0.2">
      <c r="A57" s="979">
        <v>4</v>
      </c>
      <c r="B57" s="980"/>
      <c r="C57" s="981"/>
      <c r="D57" s="982"/>
      <c r="E57" s="982"/>
      <c r="F57" s="982"/>
      <c r="G57" s="982"/>
      <c r="H57" s="982"/>
      <c r="I57" s="982"/>
      <c r="J57" s="982"/>
      <c r="K57" s="982"/>
      <c r="L57" s="983"/>
      <c r="M57" s="987"/>
      <c r="N57" s="988"/>
      <c r="O57" s="988"/>
      <c r="P57" s="989"/>
      <c r="Q57" s="976"/>
      <c r="R57" s="977"/>
      <c r="S57" s="977"/>
      <c r="T57" s="978"/>
      <c r="U57" s="976"/>
      <c r="V57" s="977"/>
      <c r="W57" s="977"/>
      <c r="X57" s="978"/>
      <c r="Y57" s="1154"/>
      <c r="Z57" s="1155"/>
      <c r="AA57" s="1155"/>
      <c r="AB57" s="1156"/>
      <c r="AC57" s="1157">
        <f t="shared" si="0"/>
        <v>0</v>
      </c>
      <c r="AD57" s="1158"/>
      <c r="AE57" s="1158"/>
      <c r="AF57" s="1159"/>
    </row>
    <row r="58" spans="1:32" x14ac:dyDescent="0.2">
      <c r="A58" s="979">
        <v>5</v>
      </c>
      <c r="B58" s="980"/>
      <c r="C58" s="981"/>
      <c r="D58" s="982"/>
      <c r="E58" s="982"/>
      <c r="F58" s="982"/>
      <c r="G58" s="982"/>
      <c r="H58" s="982"/>
      <c r="I58" s="982"/>
      <c r="J58" s="982"/>
      <c r="K58" s="982"/>
      <c r="L58" s="983"/>
      <c r="M58" s="987"/>
      <c r="N58" s="988"/>
      <c r="O58" s="988"/>
      <c r="P58" s="989"/>
      <c r="Q58" s="976"/>
      <c r="R58" s="977"/>
      <c r="S58" s="977"/>
      <c r="T58" s="978"/>
      <c r="U58" s="976"/>
      <c r="V58" s="977"/>
      <c r="W58" s="977"/>
      <c r="X58" s="978"/>
      <c r="Y58" s="1154"/>
      <c r="Z58" s="1155"/>
      <c r="AA58" s="1155"/>
      <c r="AB58" s="1156"/>
      <c r="AC58" s="1157">
        <f t="shared" si="0"/>
        <v>0</v>
      </c>
      <c r="AD58" s="1158"/>
      <c r="AE58" s="1158"/>
      <c r="AF58" s="1159"/>
    </row>
    <row r="59" spans="1:32" x14ac:dyDescent="0.2">
      <c r="A59" s="979">
        <v>6</v>
      </c>
      <c r="B59" s="980"/>
      <c r="C59" s="981"/>
      <c r="D59" s="982"/>
      <c r="E59" s="982"/>
      <c r="F59" s="982"/>
      <c r="G59" s="982"/>
      <c r="H59" s="982"/>
      <c r="I59" s="982"/>
      <c r="J59" s="982"/>
      <c r="K59" s="982"/>
      <c r="L59" s="983"/>
      <c r="M59" s="987"/>
      <c r="N59" s="988"/>
      <c r="O59" s="988"/>
      <c r="P59" s="989"/>
      <c r="Q59" s="976"/>
      <c r="R59" s="977"/>
      <c r="S59" s="977"/>
      <c r="T59" s="978"/>
      <c r="U59" s="976"/>
      <c r="V59" s="977"/>
      <c r="W59" s="977"/>
      <c r="X59" s="978"/>
      <c r="Y59" s="1154"/>
      <c r="Z59" s="1155"/>
      <c r="AA59" s="1155"/>
      <c r="AB59" s="1156"/>
      <c r="AC59" s="1157">
        <f t="shared" si="0"/>
        <v>0</v>
      </c>
      <c r="AD59" s="1158"/>
      <c r="AE59" s="1158"/>
      <c r="AF59" s="1159"/>
    </row>
    <row r="60" spans="1:32" x14ac:dyDescent="0.2">
      <c r="A60" s="979">
        <v>7</v>
      </c>
      <c r="B60" s="980"/>
      <c r="C60" s="981"/>
      <c r="D60" s="982"/>
      <c r="E60" s="982"/>
      <c r="F60" s="982"/>
      <c r="G60" s="982"/>
      <c r="H60" s="982"/>
      <c r="I60" s="982"/>
      <c r="J60" s="982"/>
      <c r="K60" s="982"/>
      <c r="L60" s="983"/>
      <c r="M60" s="987"/>
      <c r="N60" s="988"/>
      <c r="O60" s="988"/>
      <c r="P60" s="989"/>
      <c r="Q60" s="976"/>
      <c r="R60" s="977"/>
      <c r="S60" s="977"/>
      <c r="T60" s="978"/>
      <c r="U60" s="976"/>
      <c r="V60" s="977"/>
      <c r="W60" s="977"/>
      <c r="X60" s="978"/>
      <c r="Y60" s="1154"/>
      <c r="Z60" s="1155"/>
      <c r="AA60" s="1155"/>
      <c r="AB60" s="1156"/>
      <c r="AC60" s="1157">
        <f t="shared" si="0"/>
        <v>0</v>
      </c>
      <c r="AD60" s="1158"/>
      <c r="AE60" s="1158"/>
      <c r="AF60" s="1159"/>
    </row>
    <row r="61" spans="1:32" x14ac:dyDescent="0.2">
      <c r="A61" s="979">
        <v>8</v>
      </c>
      <c r="B61" s="980"/>
      <c r="C61" s="981"/>
      <c r="D61" s="982"/>
      <c r="E61" s="982"/>
      <c r="F61" s="982"/>
      <c r="G61" s="982"/>
      <c r="H61" s="982"/>
      <c r="I61" s="982"/>
      <c r="J61" s="982"/>
      <c r="K61" s="982"/>
      <c r="L61" s="983"/>
      <c r="M61" s="987"/>
      <c r="N61" s="988"/>
      <c r="O61" s="988"/>
      <c r="P61" s="989"/>
      <c r="Q61" s="976"/>
      <c r="R61" s="977"/>
      <c r="S61" s="977"/>
      <c r="T61" s="978"/>
      <c r="U61" s="976"/>
      <c r="V61" s="977"/>
      <c r="W61" s="977"/>
      <c r="X61" s="978"/>
      <c r="Y61" s="1154"/>
      <c r="Z61" s="1155"/>
      <c r="AA61" s="1155"/>
      <c r="AB61" s="1156"/>
      <c r="AC61" s="1157">
        <f t="shared" si="0"/>
        <v>0</v>
      </c>
      <c r="AD61" s="1158"/>
      <c r="AE61" s="1158"/>
      <c r="AF61" s="1159"/>
    </row>
    <row r="62" spans="1:32" ht="12.4" customHeight="1" thickBot="1" x14ac:dyDescent="0.25">
      <c r="A62" s="990"/>
      <c r="B62" s="991"/>
      <c r="C62" s="991"/>
      <c r="D62" s="991"/>
      <c r="E62" s="991"/>
      <c r="F62" s="991"/>
      <c r="G62" s="991"/>
      <c r="H62" s="991"/>
      <c r="I62" s="991"/>
      <c r="J62" s="991"/>
      <c r="K62" s="991"/>
      <c r="L62" s="991"/>
      <c r="M62" s="991"/>
      <c r="N62" s="991"/>
      <c r="O62" s="991"/>
      <c r="P62" s="991"/>
      <c r="Q62" s="991"/>
      <c r="R62" s="991"/>
      <c r="S62" s="991"/>
      <c r="T62" s="991"/>
      <c r="U62" s="991"/>
      <c r="V62" s="991"/>
      <c r="W62" s="991"/>
      <c r="X62" s="991"/>
      <c r="Y62" s="992"/>
      <c r="Z62" s="993" t="s">
        <v>228</v>
      </c>
      <c r="AA62" s="993"/>
      <c r="AB62" s="993"/>
      <c r="AC62" s="994">
        <f>SUM(AC54:AF61)</f>
        <v>0</v>
      </c>
      <c r="AD62" s="994"/>
      <c r="AE62" s="994"/>
      <c r="AF62" s="995"/>
    </row>
    <row r="63" spans="1:32" s="24" customFormat="1" ht="10.15" customHeight="1" x14ac:dyDescent="0.15">
      <c r="A63" s="208" t="s">
        <v>123</v>
      </c>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5"/>
      <c r="AA63" s="175"/>
      <c r="AB63" s="175"/>
      <c r="AC63" s="174"/>
      <c r="AD63" s="174"/>
      <c r="AE63" s="174"/>
      <c r="AF63" s="176"/>
    </row>
    <row r="64" spans="1:32" ht="18.75" customHeight="1" x14ac:dyDescent="0.2">
      <c r="A64" s="957" t="s">
        <v>232</v>
      </c>
      <c r="B64" s="949"/>
      <c r="C64" s="949" t="s">
        <v>233</v>
      </c>
      <c r="D64" s="949"/>
      <c r="E64" s="949"/>
      <c r="F64" s="949"/>
      <c r="G64" s="949"/>
      <c r="H64" s="949"/>
      <c r="I64" s="949"/>
      <c r="J64" s="949"/>
      <c r="K64" s="949"/>
      <c r="L64" s="949"/>
      <c r="M64" s="949" t="s">
        <v>250</v>
      </c>
      <c r="N64" s="949"/>
      <c r="O64" s="949"/>
      <c r="P64" s="949"/>
      <c r="Q64" s="949" t="s">
        <v>235</v>
      </c>
      <c r="R64" s="949"/>
      <c r="S64" s="949"/>
      <c r="T64" s="949"/>
      <c r="U64" s="949" t="s">
        <v>236</v>
      </c>
      <c r="V64" s="949"/>
      <c r="W64" s="949"/>
      <c r="X64" s="949"/>
      <c r="Y64" s="35"/>
      <c r="Z64" s="35"/>
      <c r="AA64" s="35"/>
      <c r="AB64" s="35"/>
      <c r="AC64" s="35"/>
      <c r="AD64" s="35"/>
      <c r="AE64" s="35"/>
      <c r="AF64" s="48"/>
    </row>
    <row r="65" spans="1:32" x14ac:dyDescent="0.2">
      <c r="A65" s="979">
        <v>9</v>
      </c>
      <c r="B65" s="980"/>
      <c r="C65" s="981"/>
      <c r="D65" s="982"/>
      <c r="E65" s="982"/>
      <c r="F65" s="982"/>
      <c r="G65" s="982"/>
      <c r="H65" s="982"/>
      <c r="I65" s="982"/>
      <c r="J65" s="982"/>
      <c r="K65" s="982"/>
      <c r="L65" s="983"/>
      <c r="M65" s="984"/>
      <c r="N65" s="985"/>
      <c r="O65" s="985"/>
      <c r="P65" s="986"/>
      <c r="Q65" s="1180"/>
      <c r="R65" s="1181"/>
      <c r="S65" s="1181"/>
      <c r="T65" s="1182"/>
      <c r="U65" s="976"/>
      <c r="V65" s="977"/>
      <c r="W65" s="977"/>
      <c r="X65" s="978"/>
      <c r="Y65" s="35"/>
      <c r="Z65" s="35"/>
      <c r="AA65" s="35"/>
      <c r="AB65" s="35"/>
      <c r="AC65" s="35"/>
      <c r="AD65" s="35"/>
      <c r="AE65" s="35"/>
      <c r="AF65" s="48"/>
    </row>
    <row r="66" spans="1:32" ht="12.4" customHeight="1" x14ac:dyDescent="0.2">
      <c r="A66" s="979">
        <v>10</v>
      </c>
      <c r="B66" s="980"/>
      <c r="C66" s="981"/>
      <c r="D66" s="982"/>
      <c r="E66" s="982"/>
      <c r="F66" s="982"/>
      <c r="G66" s="982"/>
      <c r="H66" s="982"/>
      <c r="I66" s="982"/>
      <c r="J66" s="982"/>
      <c r="K66" s="982"/>
      <c r="L66" s="983"/>
      <c r="M66" s="984"/>
      <c r="N66" s="985"/>
      <c r="O66" s="985"/>
      <c r="P66" s="986"/>
      <c r="Q66" s="1180"/>
      <c r="R66" s="1181"/>
      <c r="S66" s="1181"/>
      <c r="T66" s="1182"/>
      <c r="U66" s="976"/>
      <c r="V66" s="977"/>
      <c r="W66" s="977"/>
      <c r="X66" s="978"/>
      <c r="Y66" s="35"/>
      <c r="Z66" s="35"/>
      <c r="AA66" s="35"/>
      <c r="AB66" s="35"/>
      <c r="AC66" s="35"/>
      <c r="AD66" s="35"/>
      <c r="AE66" s="35"/>
      <c r="AF66" s="48"/>
    </row>
    <row r="67" spans="1:32" x14ac:dyDescent="0.2">
      <c r="A67" s="979">
        <v>11</v>
      </c>
      <c r="B67" s="980"/>
      <c r="C67" s="981"/>
      <c r="D67" s="982"/>
      <c r="E67" s="982"/>
      <c r="F67" s="982"/>
      <c r="G67" s="982"/>
      <c r="H67" s="982"/>
      <c r="I67" s="982"/>
      <c r="J67" s="982"/>
      <c r="K67" s="982"/>
      <c r="L67" s="983"/>
      <c r="M67" s="984"/>
      <c r="N67" s="985"/>
      <c r="O67" s="985"/>
      <c r="P67" s="986"/>
      <c r="Q67" s="1180"/>
      <c r="R67" s="1181"/>
      <c r="S67" s="1181"/>
      <c r="T67" s="1182"/>
      <c r="U67" s="976"/>
      <c r="V67" s="977"/>
      <c r="W67" s="977"/>
      <c r="X67" s="978"/>
      <c r="Y67" s="35"/>
      <c r="Z67" s="35"/>
      <c r="AA67" s="35"/>
      <c r="AB67" s="35"/>
      <c r="AC67" s="35"/>
      <c r="AD67" s="35"/>
      <c r="AE67" s="35"/>
      <c r="AF67" s="48"/>
    </row>
    <row r="68" spans="1:32" x14ac:dyDescent="0.2">
      <c r="A68" s="979">
        <v>12</v>
      </c>
      <c r="B68" s="980"/>
      <c r="C68" s="981"/>
      <c r="D68" s="982"/>
      <c r="E68" s="982"/>
      <c r="F68" s="982"/>
      <c r="G68" s="982"/>
      <c r="H68" s="982"/>
      <c r="I68" s="982"/>
      <c r="J68" s="982"/>
      <c r="K68" s="982"/>
      <c r="L68" s="983"/>
      <c r="M68" s="984"/>
      <c r="N68" s="985"/>
      <c r="O68" s="985"/>
      <c r="P68" s="986"/>
      <c r="Q68" s="1180"/>
      <c r="R68" s="1181"/>
      <c r="S68" s="1181"/>
      <c r="T68" s="1182"/>
      <c r="U68" s="976"/>
      <c r="V68" s="977"/>
      <c r="W68" s="977"/>
      <c r="X68" s="978"/>
      <c r="Y68" s="35"/>
      <c r="Z68" s="35"/>
      <c r="AA68" s="35"/>
      <c r="AB68" s="35"/>
      <c r="AC68" s="35"/>
      <c r="AD68" s="35"/>
      <c r="AE68" s="35"/>
      <c r="AF68" s="48"/>
    </row>
    <row r="69" spans="1:32" x14ac:dyDescent="0.2">
      <c r="A69" s="979">
        <v>13</v>
      </c>
      <c r="B69" s="980"/>
      <c r="C69" s="981"/>
      <c r="D69" s="982"/>
      <c r="E69" s="982"/>
      <c r="F69" s="982"/>
      <c r="G69" s="982"/>
      <c r="H69" s="982"/>
      <c r="I69" s="982"/>
      <c r="J69" s="982"/>
      <c r="K69" s="982"/>
      <c r="L69" s="983"/>
      <c r="M69" s="984"/>
      <c r="N69" s="985"/>
      <c r="O69" s="985"/>
      <c r="P69" s="986"/>
      <c r="Q69" s="1180"/>
      <c r="R69" s="1181"/>
      <c r="S69" s="1181"/>
      <c r="T69" s="1182"/>
      <c r="U69" s="976"/>
      <c r="V69" s="977"/>
      <c r="W69" s="977"/>
      <c r="X69" s="978"/>
      <c r="Y69" s="35"/>
      <c r="Z69" s="35"/>
      <c r="AA69" s="35"/>
      <c r="AB69" s="35"/>
      <c r="AC69" s="35"/>
      <c r="AD69" s="35"/>
      <c r="AE69" s="35"/>
      <c r="AF69" s="48"/>
    </row>
    <row r="70" spans="1:32" x14ac:dyDescent="0.2">
      <c r="A70" s="979">
        <v>14</v>
      </c>
      <c r="B70" s="980"/>
      <c r="C70" s="981"/>
      <c r="D70" s="982"/>
      <c r="E70" s="982"/>
      <c r="F70" s="982"/>
      <c r="G70" s="982"/>
      <c r="H70" s="982"/>
      <c r="I70" s="982"/>
      <c r="J70" s="982"/>
      <c r="K70" s="982"/>
      <c r="L70" s="983"/>
      <c r="M70" s="984"/>
      <c r="N70" s="985"/>
      <c r="O70" s="985"/>
      <c r="P70" s="986"/>
      <c r="Q70" s="1180"/>
      <c r="R70" s="1181"/>
      <c r="S70" s="1181"/>
      <c r="T70" s="1182"/>
      <c r="U70" s="976"/>
      <c r="V70" s="977"/>
      <c r="W70" s="977"/>
      <c r="X70" s="978"/>
      <c r="Y70" s="35"/>
      <c r="Z70" s="35"/>
      <c r="AA70" s="35"/>
      <c r="AB70" s="35"/>
      <c r="AC70" s="35"/>
      <c r="AD70" s="35"/>
      <c r="AE70" s="35"/>
      <c r="AF70" s="48"/>
    </row>
    <row r="71" spans="1:32" x14ac:dyDescent="0.2">
      <c r="A71" s="979">
        <v>15</v>
      </c>
      <c r="B71" s="980"/>
      <c r="C71" s="981"/>
      <c r="D71" s="982"/>
      <c r="E71" s="982"/>
      <c r="F71" s="982"/>
      <c r="G71" s="982"/>
      <c r="H71" s="982"/>
      <c r="I71" s="982"/>
      <c r="J71" s="982"/>
      <c r="K71" s="982"/>
      <c r="L71" s="983"/>
      <c r="M71" s="984"/>
      <c r="N71" s="985"/>
      <c r="O71" s="985"/>
      <c r="P71" s="986"/>
      <c r="Q71" s="1180"/>
      <c r="R71" s="1181"/>
      <c r="S71" s="1181"/>
      <c r="T71" s="1182"/>
      <c r="U71" s="976"/>
      <c r="V71" s="977"/>
      <c r="W71" s="977"/>
      <c r="X71" s="978"/>
      <c r="Y71" s="35"/>
      <c r="Z71" s="35"/>
      <c r="AA71" s="35"/>
      <c r="AB71" s="35"/>
      <c r="AC71" s="35"/>
      <c r="AD71" s="35"/>
      <c r="AE71" s="35"/>
      <c r="AF71" s="48"/>
    </row>
    <row r="72" spans="1:32" x14ac:dyDescent="0.2">
      <c r="A72" s="979">
        <v>16</v>
      </c>
      <c r="B72" s="980"/>
      <c r="C72" s="981"/>
      <c r="D72" s="982"/>
      <c r="E72" s="982"/>
      <c r="F72" s="982"/>
      <c r="G72" s="982"/>
      <c r="H72" s="982"/>
      <c r="I72" s="982"/>
      <c r="J72" s="982"/>
      <c r="K72" s="982"/>
      <c r="L72" s="983"/>
      <c r="M72" s="984"/>
      <c r="N72" s="985"/>
      <c r="O72" s="985"/>
      <c r="P72" s="986"/>
      <c r="Q72" s="1180"/>
      <c r="R72" s="1181"/>
      <c r="S72" s="1181"/>
      <c r="T72" s="1182"/>
      <c r="U72" s="976"/>
      <c r="V72" s="977"/>
      <c r="W72" s="977"/>
      <c r="X72" s="978"/>
      <c r="Y72" s="35"/>
      <c r="Z72" s="35"/>
      <c r="AA72" s="35"/>
      <c r="AB72" s="35"/>
      <c r="AC72" s="35"/>
      <c r="AD72" s="35"/>
      <c r="AE72" s="35"/>
      <c r="AF72" s="48"/>
    </row>
    <row r="73" spans="1:32" ht="12.4" customHeight="1" thickBot="1" x14ac:dyDescent="0.25">
      <c r="A73" s="990"/>
      <c r="B73" s="991"/>
      <c r="C73" s="991"/>
      <c r="D73" s="991"/>
      <c r="E73" s="991"/>
      <c r="F73" s="991"/>
      <c r="G73" s="991"/>
      <c r="H73" s="991"/>
      <c r="I73" s="991"/>
      <c r="J73" s="991"/>
      <c r="K73" s="991"/>
      <c r="L73" s="991"/>
      <c r="M73" s="991"/>
      <c r="N73" s="991"/>
      <c r="O73" s="991"/>
      <c r="P73" s="991"/>
      <c r="Q73" s="991"/>
      <c r="R73" s="991"/>
      <c r="S73" s="991"/>
      <c r="T73" s="991"/>
      <c r="U73" s="991"/>
      <c r="V73" s="991"/>
      <c r="W73" s="991"/>
      <c r="X73" s="991"/>
      <c r="Y73" s="992"/>
      <c r="Z73" s="993" t="s">
        <v>228</v>
      </c>
      <c r="AA73" s="993"/>
      <c r="AB73" s="993"/>
      <c r="AC73" s="994">
        <f>SUM(U65:X72)</f>
        <v>0</v>
      </c>
      <c r="AD73" s="994"/>
      <c r="AE73" s="994"/>
      <c r="AF73" s="995"/>
    </row>
    <row r="74" spans="1:32" ht="9.75" customHeight="1" thickBot="1" x14ac:dyDescent="0.25">
      <c r="A74" s="1263"/>
      <c r="B74" s="1264"/>
      <c r="C74" s="1264"/>
      <c r="D74" s="1264"/>
      <c r="E74" s="1264"/>
      <c r="F74" s="1264"/>
      <c r="G74" s="1264"/>
      <c r="H74" s="1264"/>
      <c r="I74" s="1264"/>
      <c r="J74" s="1264"/>
      <c r="K74" s="1264"/>
      <c r="L74" s="1264"/>
      <c r="M74" s="1264"/>
      <c r="N74" s="1264"/>
      <c r="O74" s="1264"/>
      <c r="P74" s="1264"/>
      <c r="Q74" s="1264"/>
      <c r="R74" s="1264"/>
      <c r="S74" s="1264"/>
      <c r="T74" s="1264"/>
      <c r="U74" s="1264"/>
      <c r="V74" s="1264"/>
      <c r="W74" s="1264"/>
      <c r="X74" s="1264"/>
      <c r="Y74" s="1264"/>
      <c r="Z74" s="1264"/>
      <c r="AA74" s="1264"/>
      <c r="AB74" s="1264"/>
      <c r="AC74" s="1264"/>
      <c r="AD74" s="1264"/>
      <c r="AE74" s="1264"/>
      <c r="AF74" s="1265"/>
    </row>
    <row r="75" spans="1:32" s="24" customFormat="1" ht="10.15" customHeight="1" x14ac:dyDescent="0.15">
      <c r="A75" s="288" t="s">
        <v>329</v>
      </c>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10"/>
      <c r="AA75" s="210"/>
      <c r="AB75" s="210"/>
      <c r="AC75" s="209"/>
      <c r="AD75" s="209"/>
      <c r="AE75" s="209"/>
      <c r="AF75" s="211"/>
    </row>
    <row r="76" spans="1:32" s="120" customFormat="1" ht="51" customHeight="1" x14ac:dyDescent="0.15">
      <c r="A76" s="1225" t="s">
        <v>232</v>
      </c>
      <c r="B76" s="1169"/>
      <c r="C76" s="1226" t="s">
        <v>233</v>
      </c>
      <c r="D76" s="1168"/>
      <c r="E76" s="1168"/>
      <c r="F76" s="1168"/>
      <c r="G76" s="1168"/>
      <c r="H76" s="1168"/>
      <c r="I76" s="1168"/>
      <c r="J76" s="1168"/>
      <c r="K76" s="1168"/>
      <c r="L76" s="1169"/>
      <c r="M76" s="1219" t="s">
        <v>251</v>
      </c>
      <c r="N76" s="1220"/>
      <c r="O76" s="1220"/>
      <c r="P76" s="1221"/>
      <c r="Q76" s="1219" t="s">
        <v>253</v>
      </c>
      <c r="R76" s="1220"/>
      <c r="S76" s="1220"/>
      <c r="T76" s="1221"/>
      <c r="U76" s="762" t="s">
        <v>316</v>
      </c>
      <c r="V76" s="1223"/>
      <c r="W76" s="1223"/>
      <c r="X76" s="1224"/>
      <c r="Y76" s="1231" t="s">
        <v>315</v>
      </c>
      <c r="Z76" s="1232"/>
      <c r="AA76" s="1232"/>
      <c r="AB76" s="1233"/>
      <c r="AC76" s="1175" t="s">
        <v>236</v>
      </c>
      <c r="AD76" s="1229"/>
      <c r="AE76" s="1229"/>
      <c r="AF76" s="1230"/>
    </row>
    <row r="77" spans="1:32" x14ac:dyDescent="0.2">
      <c r="A77" s="1227">
        <v>17</v>
      </c>
      <c r="B77" s="1228"/>
      <c r="C77" s="981"/>
      <c r="D77" s="982"/>
      <c r="E77" s="982"/>
      <c r="F77" s="982"/>
      <c r="G77" s="982"/>
      <c r="H77" s="982"/>
      <c r="I77" s="982"/>
      <c r="J77" s="982"/>
      <c r="K77" s="982"/>
      <c r="L77" s="983"/>
      <c r="M77" s="987"/>
      <c r="N77" s="988"/>
      <c r="O77" s="988"/>
      <c r="P77" s="989"/>
      <c r="Q77" s="1177"/>
      <c r="R77" s="1178"/>
      <c r="S77" s="1178"/>
      <c r="T77" s="1179"/>
      <c r="U77" s="1177"/>
      <c r="V77" s="1178"/>
      <c r="W77" s="1178"/>
      <c r="X77" s="1179"/>
      <c r="Y77" s="1071"/>
      <c r="Z77" s="1072"/>
      <c r="AA77" s="1072"/>
      <c r="AB77" s="1073"/>
      <c r="AC77" s="1148">
        <f t="shared" ref="AC77:AC84" si="1">Q77</f>
        <v>0</v>
      </c>
      <c r="AD77" s="1149"/>
      <c r="AE77" s="1149"/>
      <c r="AF77" s="1150"/>
    </row>
    <row r="78" spans="1:32" x14ac:dyDescent="0.2">
      <c r="A78" s="1227">
        <v>18</v>
      </c>
      <c r="B78" s="1228"/>
      <c r="C78" s="981"/>
      <c r="D78" s="982"/>
      <c r="E78" s="982"/>
      <c r="F78" s="982"/>
      <c r="G78" s="982"/>
      <c r="H78" s="982"/>
      <c r="I78" s="982"/>
      <c r="J78" s="982"/>
      <c r="K78" s="982"/>
      <c r="L78" s="983"/>
      <c r="M78" s="987"/>
      <c r="N78" s="988"/>
      <c r="O78" s="988"/>
      <c r="P78" s="989"/>
      <c r="Q78" s="1177"/>
      <c r="R78" s="1178"/>
      <c r="S78" s="1178"/>
      <c r="T78" s="1179"/>
      <c r="U78" s="1177"/>
      <c r="V78" s="1178"/>
      <c r="W78" s="1178"/>
      <c r="X78" s="1179"/>
      <c r="Y78" s="1071"/>
      <c r="Z78" s="1072"/>
      <c r="AA78" s="1072"/>
      <c r="AB78" s="1073"/>
      <c r="AC78" s="1148">
        <f t="shared" si="1"/>
        <v>0</v>
      </c>
      <c r="AD78" s="1149"/>
      <c r="AE78" s="1149"/>
      <c r="AF78" s="1150"/>
    </row>
    <row r="79" spans="1:32" x14ac:dyDescent="0.2">
      <c r="A79" s="1227">
        <v>19</v>
      </c>
      <c r="B79" s="1228"/>
      <c r="C79" s="981"/>
      <c r="D79" s="982"/>
      <c r="E79" s="982"/>
      <c r="F79" s="982"/>
      <c r="G79" s="982"/>
      <c r="H79" s="982"/>
      <c r="I79" s="982"/>
      <c r="J79" s="982"/>
      <c r="K79" s="982"/>
      <c r="L79" s="983"/>
      <c r="M79" s="987"/>
      <c r="N79" s="988"/>
      <c r="O79" s="988"/>
      <c r="P79" s="989"/>
      <c r="Q79" s="1177"/>
      <c r="R79" s="1178"/>
      <c r="S79" s="1178"/>
      <c r="T79" s="1179"/>
      <c r="U79" s="1177"/>
      <c r="V79" s="1178"/>
      <c r="W79" s="1178"/>
      <c r="X79" s="1179"/>
      <c r="Y79" s="1071"/>
      <c r="Z79" s="1072"/>
      <c r="AA79" s="1072"/>
      <c r="AB79" s="1073"/>
      <c r="AC79" s="1148">
        <f t="shared" si="1"/>
        <v>0</v>
      </c>
      <c r="AD79" s="1149"/>
      <c r="AE79" s="1149"/>
      <c r="AF79" s="1150"/>
    </row>
    <row r="80" spans="1:32" x14ac:dyDescent="0.2">
      <c r="A80" s="1227">
        <v>20</v>
      </c>
      <c r="B80" s="1228"/>
      <c r="C80" s="981"/>
      <c r="D80" s="982"/>
      <c r="E80" s="982"/>
      <c r="F80" s="982"/>
      <c r="G80" s="982"/>
      <c r="H80" s="982"/>
      <c r="I80" s="982"/>
      <c r="J80" s="982"/>
      <c r="K80" s="982"/>
      <c r="L80" s="983"/>
      <c r="M80" s="987"/>
      <c r="N80" s="988"/>
      <c r="O80" s="988"/>
      <c r="P80" s="989"/>
      <c r="Q80" s="1177"/>
      <c r="R80" s="1178"/>
      <c r="S80" s="1178"/>
      <c r="T80" s="1179"/>
      <c r="U80" s="1177"/>
      <c r="V80" s="1178"/>
      <c r="W80" s="1178"/>
      <c r="X80" s="1179"/>
      <c r="Y80" s="1071"/>
      <c r="Z80" s="1072"/>
      <c r="AA80" s="1072"/>
      <c r="AB80" s="1073"/>
      <c r="AC80" s="1148">
        <f t="shared" si="1"/>
        <v>0</v>
      </c>
      <c r="AD80" s="1149"/>
      <c r="AE80" s="1149"/>
      <c r="AF80" s="1150"/>
    </row>
    <row r="81" spans="1:32" x14ac:dyDescent="0.2">
      <c r="A81" s="1227">
        <v>21</v>
      </c>
      <c r="B81" s="1228"/>
      <c r="C81" s="981"/>
      <c r="D81" s="982"/>
      <c r="E81" s="982"/>
      <c r="F81" s="982"/>
      <c r="G81" s="982"/>
      <c r="H81" s="982"/>
      <c r="I81" s="982"/>
      <c r="J81" s="982"/>
      <c r="K81" s="982"/>
      <c r="L81" s="983"/>
      <c r="M81" s="987"/>
      <c r="N81" s="988"/>
      <c r="O81" s="988"/>
      <c r="P81" s="989"/>
      <c r="Q81" s="1177"/>
      <c r="R81" s="1178"/>
      <c r="S81" s="1178"/>
      <c r="T81" s="1179"/>
      <c r="U81" s="1177"/>
      <c r="V81" s="1178"/>
      <c r="W81" s="1178"/>
      <c r="X81" s="1179"/>
      <c r="Y81" s="1071"/>
      <c r="Z81" s="1072"/>
      <c r="AA81" s="1072"/>
      <c r="AB81" s="1073"/>
      <c r="AC81" s="1148">
        <f t="shared" si="1"/>
        <v>0</v>
      </c>
      <c r="AD81" s="1149"/>
      <c r="AE81" s="1149"/>
      <c r="AF81" s="1150"/>
    </row>
    <row r="82" spans="1:32" x14ac:dyDescent="0.2">
      <c r="A82" s="1227">
        <v>22</v>
      </c>
      <c r="B82" s="1228"/>
      <c r="C82" s="981"/>
      <c r="D82" s="982"/>
      <c r="E82" s="982"/>
      <c r="F82" s="982"/>
      <c r="G82" s="982"/>
      <c r="H82" s="982"/>
      <c r="I82" s="982"/>
      <c r="J82" s="982"/>
      <c r="K82" s="982"/>
      <c r="L82" s="983"/>
      <c r="M82" s="987"/>
      <c r="N82" s="988"/>
      <c r="O82" s="988"/>
      <c r="P82" s="989"/>
      <c r="Q82" s="1177"/>
      <c r="R82" s="1178"/>
      <c r="S82" s="1178"/>
      <c r="T82" s="1179"/>
      <c r="U82" s="1177"/>
      <c r="V82" s="1178"/>
      <c r="W82" s="1178"/>
      <c r="X82" s="1179"/>
      <c r="Y82" s="1071"/>
      <c r="Z82" s="1072"/>
      <c r="AA82" s="1072"/>
      <c r="AB82" s="1073"/>
      <c r="AC82" s="1148">
        <f t="shared" si="1"/>
        <v>0</v>
      </c>
      <c r="AD82" s="1149"/>
      <c r="AE82" s="1149"/>
      <c r="AF82" s="1150"/>
    </row>
    <row r="83" spans="1:32" x14ac:dyDescent="0.2">
      <c r="A83" s="1227">
        <v>23</v>
      </c>
      <c r="B83" s="1228"/>
      <c r="C83" s="981"/>
      <c r="D83" s="982"/>
      <c r="E83" s="982"/>
      <c r="F83" s="982"/>
      <c r="G83" s="982"/>
      <c r="H83" s="982"/>
      <c r="I83" s="982"/>
      <c r="J83" s="982"/>
      <c r="K83" s="982"/>
      <c r="L83" s="983"/>
      <c r="M83" s="987"/>
      <c r="N83" s="988"/>
      <c r="O83" s="988"/>
      <c r="P83" s="989"/>
      <c r="Q83" s="1177"/>
      <c r="R83" s="1178"/>
      <c r="S83" s="1178"/>
      <c r="T83" s="1179"/>
      <c r="U83" s="1177"/>
      <c r="V83" s="1178"/>
      <c r="W83" s="1178"/>
      <c r="X83" s="1179"/>
      <c r="Y83" s="1071"/>
      <c r="Z83" s="1072"/>
      <c r="AA83" s="1072"/>
      <c r="AB83" s="1073"/>
      <c r="AC83" s="1148">
        <f t="shared" si="1"/>
        <v>0</v>
      </c>
      <c r="AD83" s="1149"/>
      <c r="AE83" s="1149"/>
      <c r="AF83" s="1150"/>
    </row>
    <row r="84" spans="1:32" x14ac:dyDescent="0.2">
      <c r="A84" s="1227">
        <v>24</v>
      </c>
      <c r="B84" s="1228"/>
      <c r="C84" s="981"/>
      <c r="D84" s="982"/>
      <c r="E84" s="982"/>
      <c r="F84" s="982"/>
      <c r="G84" s="982"/>
      <c r="H84" s="982"/>
      <c r="I84" s="982"/>
      <c r="J84" s="982"/>
      <c r="K84" s="982"/>
      <c r="L84" s="983"/>
      <c r="M84" s="987"/>
      <c r="N84" s="988"/>
      <c r="O84" s="988"/>
      <c r="P84" s="989"/>
      <c r="Q84" s="1177"/>
      <c r="R84" s="1178"/>
      <c r="S84" s="1178"/>
      <c r="T84" s="1179"/>
      <c r="U84" s="1177"/>
      <c r="V84" s="1178"/>
      <c r="W84" s="1178"/>
      <c r="X84" s="1179"/>
      <c r="Y84" s="1071"/>
      <c r="Z84" s="1072"/>
      <c r="AA84" s="1072"/>
      <c r="AB84" s="1073"/>
      <c r="AC84" s="1148">
        <f t="shared" si="1"/>
        <v>0</v>
      </c>
      <c r="AD84" s="1149"/>
      <c r="AE84" s="1149"/>
      <c r="AF84" s="1150"/>
    </row>
    <row r="85" spans="1:32" ht="12.4" customHeight="1" x14ac:dyDescent="0.2">
      <c r="A85" s="1225"/>
      <c r="B85" s="1168"/>
      <c r="C85" s="1168"/>
      <c r="D85" s="1168"/>
      <c r="E85" s="1168"/>
      <c r="F85" s="1168"/>
      <c r="G85" s="1168"/>
      <c r="H85" s="1168"/>
      <c r="I85" s="1168"/>
      <c r="J85" s="1168"/>
      <c r="K85" s="1168"/>
      <c r="L85" s="1168"/>
      <c r="M85" s="1168"/>
      <c r="N85" s="1168"/>
      <c r="O85" s="1168"/>
      <c r="P85" s="1168"/>
      <c r="Q85" s="1168"/>
      <c r="R85" s="1168"/>
      <c r="S85" s="1168"/>
      <c r="T85" s="1168"/>
      <c r="U85" s="1168"/>
      <c r="V85" s="1168"/>
      <c r="W85" s="1168"/>
      <c r="X85" s="1168"/>
      <c r="Y85" s="1169"/>
      <c r="Z85" s="1235" t="s">
        <v>228</v>
      </c>
      <c r="AA85" s="1235"/>
      <c r="AB85" s="1235"/>
      <c r="AC85" s="974">
        <f>SUM(AC77:AF84)</f>
        <v>0</v>
      </c>
      <c r="AD85" s="974"/>
      <c r="AE85" s="974"/>
      <c r="AF85" s="975"/>
    </row>
    <row r="86" spans="1:32" ht="5.0999999999999996" customHeight="1" x14ac:dyDescent="0.2">
      <c r="A86" s="177"/>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178"/>
    </row>
    <row r="87" spans="1:32" s="24" customFormat="1" ht="9" customHeight="1" x14ac:dyDescent="0.15">
      <c r="A87" s="160" t="s">
        <v>327</v>
      </c>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3"/>
      <c r="AA87" s="213"/>
      <c r="AB87" s="213"/>
      <c r="AC87" s="212"/>
      <c r="AD87" s="212"/>
      <c r="AE87" s="212"/>
      <c r="AF87" s="214"/>
    </row>
    <row r="88" spans="1:32" ht="56.25" customHeight="1" x14ac:dyDescent="0.2">
      <c r="A88" s="1234" t="s">
        <v>232</v>
      </c>
      <c r="B88" s="1235"/>
      <c r="C88" s="1235" t="s">
        <v>233</v>
      </c>
      <c r="D88" s="1235"/>
      <c r="E88" s="1235"/>
      <c r="F88" s="1235"/>
      <c r="G88" s="1235"/>
      <c r="H88" s="1235"/>
      <c r="I88" s="1235"/>
      <c r="J88" s="1235"/>
      <c r="K88" s="1235"/>
      <c r="L88" s="1235"/>
      <c r="M88" s="1175" t="s">
        <v>237</v>
      </c>
      <c r="N88" s="1229"/>
      <c r="O88" s="1229"/>
      <c r="P88" s="1229"/>
      <c r="Q88" s="1242"/>
      <c r="R88" s="1175" t="s">
        <v>124</v>
      </c>
      <c r="S88" s="1229"/>
      <c r="T88" s="1242"/>
      <c r="U88" s="1236" t="s">
        <v>125</v>
      </c>
      <c r="V88" s="1237"/>
      <c r="W88" s="1237"/>
      <c r="X88" s="1237"/>
      <c r="Y88" s="1238"/>
      <c r="Z88" s="1239" t="s">
        <v>317</v>
      </c>
      <c r="AA88" s="1240"/>
      <c r="AB88" s="1241"/>
      <c r="AC88" s="1175" t="s">
        <v>236</v>
      </c>
      <c r="AD88" s="677"/>
      <c r="AE88" s="677"/>
      <c r="AF88" s="1176"/>
    </row>
    <row r="89" spans="1:32" x14ac:dyDescent="0.2">
      <c r="A89" s="1243">
        <v>25</v>
      </c>
      <c r="B89" s="1244"/>
      <c r="C89" s="966"/>
      <c r="D89" s="966"/>
      <c r="E89" s="966"/>
      <c r="F89" s="966"/>
      <c r="G89" s="966"/>
      <c r="H89" s="966"/>
      <c r="I89" s="966"/>
      <c r="J89" s="966"/>
      <c r="K89" s="966"/>
      <c r="L89" s="966"/>
      <c r="M89" s="987"/>
      <c r="N89" s="988"/>
      <c r="O89" s="988"/>
      <c r="P89" s="988"/>
      <c r="Q89" s="989"/>
      <c r="R89" s="976"/>
      <c r="S89" s="977"/>
      <c r="T89" s="978"/>
      <c r="U89" s="1071"/>
      <c r="V89" s="1072"/>
      <c r="W89" s="1072"/>
      <c r="X89" s="1072"/>
      <c r="Y89" s="1073"/>
      <c r="Z89" s="1071"/>
      <c r="AA89" s="1072"/>
      <c r="AB89" s="1073"/>
      <c r="AC89" s="1148">
        <f>R89</f>
        <v>0</v>
      </c>
      <c r="AD89" s="1149"/>
      <c r="AE89" s="1149"/>
      <c r="AF89" s="1150"/>
    </row>
    <row r="90" spans="1:32" x14ac:dyDescent="0.2">
      <c r="A90" s="1243">
        <v>26</v>
      </c>
      <c r="B90" s="1244"/>
      <c r="C90" s="966"/>
      <c r="D90" s="966"/>
      <c r="E90" s="966"/>
      <c r="F90" s="966"/>
      <c r="G90" s="966"/>
      <c r="H90" s="966"/>
      <c r="I90" s="966"/>
      <c r="J90" s="966"/>
      <c r="K90" s="966"/>
      <c r="L90" s="981"/>
      <c r="M90" s="987"/>
      <c r="N90" s="988"/>
      <c r="O90" s="988"/>
      <c r="P90" s="988"/>
      <c r="Q90" s="989"/>
      <c r="R90" s="976"/>
      <c r="S90" s="977"/>
      <c r="T90" s="978"/>
      <c r="U90" s="1072"/>
      <c r="V90" s="1072"/>
      <c r="W90" s="1072"/>
      <c r="X90" s="1072"/>
      <c r="Y90" s="1073"/>
      <c r="Z90" s="1071"/>
      <c r="AA90" s="1072"/>
      <c r="AB90" s="1073"/>
      <c r="AC90" s="1148">
        <f>R90</f>
        <v>0</v>
      </c>
      <c r="AD90" s="1149"/>
      <c r="AE90" s="1149"/>
      <c r="AF90" s="1150"/>
    </row>
    <row r="91" spans="1:32" x14ac:dyDescent="0.2">
      <c r="A91" s="1243">
        <v>27</v>
      </c>
      <c r="B91" s="1244"/>
      <c r="C91" s="966"/>
      <c r="D91" s="966"/>
      <c r="E91" s="966"/>
      <c r="F91" s="966"/>
      <c r="G91" s="966"/>
      <c r="H91" s="966"/>
      <c r="I91" s="966"/>
      <c r="J91" s="966"/>
      <c r="K91" s="966"/>
      <c r="L91" s="981"/>
      <c r="M91" s="987"/>
      <c r="N91" s="988"/>
      <c r="O91" s="988"/>
      <c r="P91" s="988"/>
      <c r="Q91" s="989"/>
      <c r="R91" s="976"/>
      <c r="S91" s="977"/>
      <c r="T91" s="978"/>
      <c r="U91" s="1072"/>
      <c r="V91" s="1072"/>
      <c r="W91" s="1072"/>
      <c r="X91" s="1072"/>
      <c r="Y91" s="1073"/>
      <c r="Z91" s="1071"/>
      <c r="AA91" s="1072"/>
      <c r="AB91" s="1073"/>
      <c r="AC91" s="1148">
        <f t="shared" ref="AC91:AC96" si="2">R91</f>
        <v>0</v>
      </c>
      <c r="AD91" s="1149"/>
      <c r="AE91" s="1149"/>
      <c r="AF91" s="1150"/>
    </row>
    <row r="92" spans="1:32" x14ac:dyDescent="0.2">
      <c r="A92" s="1243">
        <v>28</v>
      </c>
      <c r="B92" s="1244"/>
      <c r="C92" s="966"/>
      <c r="D92" s="966"/>
      <c r="E92" s="966"/>
      <c r="F92" s="966"/>
      <c r="G92" s="966"/>
      <c r="H92" s="966"/>
      <c r="I92" s="966"/>
      <c r="J92" s="966"/>
      <c r="K92" s="966"/>
      <c r="L92" s="981"/>
      <c r="M92" s="987"/>
      <c r="N92" s="988"/>
      <c r="O92" s="988"/>
      <c r="P92" s="988"/>
      <c r="Q92" s="989"/>
      <c r="R92" s="976"/>
      <c r="S92" s="977"/>
      <c r="T92" s="978"/>
      <c r="U92" s="1072"/>
      <c r="V92" s="1072"/>
      <c r="W92" s="1072"/>
      <c r="X92" s="1072"/>
      <c r="Y92" s="1073"/>
      <c r="Z92" s="1071"/>
      <c r="AA92" s="1072"/>
      <c r="AB92" s="1073"/>
      <c r="AC92" s="1148">
        <f t="shared" si="2"/>
        <v>0</v>
      </c>
      <c r="AD92" s="1149"/>
      <c r="AE92" s="1149"/>
      <c r="AF92" s="1150"/>
    </row>
    <row r="93" spans="1:32" x14ac:dyDescent="0.2">
      <c r="A93" s="1243">
        <v>29</v>
      </c>
      <c r="B93" s="1244"/>
      <c r="C93" s="966"/>
      <c r="D93" s="966"/>
      <c r="E93" s="966"/>
      <c r="F93" s="966"/>
      <c r="G93" s="966"/>
      <c r="H93" s="966"/>
      <c r="I93" s="966"/>
      <c r="J93" s="966"/>
      <c r="K93" s="966"/>
      <c r="L93" s="981"/>
      <c r="M93" s="987"/>
      <c r="N93" s="988"/>
      <c r="O93" s="988"/>
      <c r="P93" s="988"/>
      <c r="Q93" s="989"/>
      <c r="R93" s="976"/>
      <c r="S93" s="977"/>
      <c r="T93" s="978"/>
      <c r="U93" s="1072"/>
      <c r="V93" s="1072"/>
      <c r="W93" s="1072"/>
      <c r="X93" s="1072"/>
      <c r="Y93" s="1073"/>
      <c r="Z93" s="1071"/>
      <c r="AA93" s="1072"/>
      <c r="AB93" s="1073"/>
      <c r="AC93" s="1148">
        <f t="shared" si="2"/>
        <v>0</v>
      </c>
      <c r="AD93" s="1149"/>
      <c r="AE93" s="1149"/>
      <c r="AF93" s="1150"/>
    </row>
    <row r="94" spans="1:32" x14ac:dyDescent="0.2">
      <c r="A94" s="1243">
        <v>30</v>
      </c>
      <c r="B94" s="1244"/>
      <c r="C94" s="966"/>
      <c r="D94" s="966"/>
      <c r="E94" s="966"/>
      <c r="F94" s="966"/>
      <c r="G94" s="966"/>
      <c r="H94" s="966"/>
      <c r="I94" s="966"/>
      <c r="J94" s="966"/>
      <c r="K94" s="966"/>
      <c r="L94" s="981"/>
      <c r="M94" s="987"/>
      <c r="N94" s="988"/>
      <c r="O94" s="988"/>
      <c r="P94" s="988"/>
      <c r="Q94" s="989"/>
      <c r="R94" s="976"/>
      <c r="S94" s="977"/>
      <c r="T94" s="978"/>
      <c r="U94" s="1072"/>
      <c r="V94" s="1072"/>
      <c r="W94" s="1072"/>
      <c r="X94" s="1072"/>
      <c r="Y94" s="1073"/>
      <c r="Z94" s="1071"/>
      <c r="AA94" s="1072"/>
      <c r="AB94" s="1073"/>
      <c r="AC94" s="1148">
        <f t="shared" si="2"/>
        <v>0</v>
      </c>
      <c r="AD94" s="1149"/>
      <c r="AE94" s="1149"/>
      <c r="AF94" s="1150"/>
    </row>
    <row r="95" spans="1:32" x14ac:dyDescent="0.2">
      <c r="A95" s="1243">
        <v>31</v>
      </c>
      <c r="B95" s="1244"/>
      <c r="C95" s="966"/>
      <c r="D95" s="966"/>
      <c r="E95" s="966"/>
      <c r="F95" s="966"/>
      <c r="G95" s="966"/>
      <c r="H95" s="966"/>
      <c r="I95" s="966"/>
      <c r="J95" s="966"/>
      <c r="K95" s="966"/>
      <c r="L95" s="981"/>
      <c r="M95" s="987"/>
      <c r="N95" s="988"/>
      <c r="O95" s="988"/>
      <c r="P95" s="988"/>
      <c r="Q95" s="989"/>
      <c r="R95" s="976"/>
      <c r="S95" s="977"/>
      <c r="T95" s="978"/>
      <c r="U95" s="1072"/>
      <c r="V95" s="1072"/>
      <c r="W95" s="1072"/>
      <c r="X95" s="1072"/>
      <c r="Y95" s="1073"/>
      <c r="Z95" s="1071"/>
      <c r="AA95" s="1072"/>
      <c r="AB95" s="1073"/>
      <c r="AC95" s="1148">
        <f t="shared" si="2"/>
        <v>0</v>
      </c>
      <c r="AD95" s="1149"/>
      <c r="AE95" s="1149"/>
      <c r="AF95" s="1150"/>
    </row>
    <row r="96" spans="1:32" x14ac:dyDescent="0.2">
      <c r="A96" s="1243">
        <v>32</v>
      </c>
      <c r="B96" s="1244"/>
      <c r="C96" s="966"/>
      <c r="D96" s="966"/>
      <c r="E96" s="966"/>
      <c r="F96" s="966"/>
      <c r="G96" s="966"/>
      <c r="H96" s="966"/>
      <c r="I96" s="966"/>
      <c r="J96" s="966"/>
      <c r="K96" s="966"/>
      <c r="L96" s="981"/>
      <c r="M96" s="987"/>
      <c r="N96" s="988"/>
      <c r="O96" s="988"/>
      <c r="P96" s="988"/>
      <c r="Q96" s="989"/>
      <c r="R96" s="976"/>
      <c r="S96" s="977"/>
      <c r="T96" s="978"/>
      <c r="U96" s="1072"/>
      <c r="V96" s="1072"/>
      <c r="W96" s="1072"/>
      <c r="X96" s="1072"/>
      <c r="Y96" s="1073"/>
      <c r="Z96" s="1071"/>
      <c r="AA96" s="1072"/>
      <c r="AB96" s="1073"/>
      <c r="AC96" s="1148">
        <f t="shared" si="2"/>
        <v>0</v>
      </c>
      <c r="AD96" s="1149"/>
      <c r="AE96" s="1149"/>
      <c r="AF96" s="1150"/>
    </row>
    <row r="97" spans="1:47" ht="12.4" customHeight="1" x14ac:dyDescent="0.2">
      <c r="A97" s="1225"/>
      <c r="B97" s="1168"/>
      <c r="C97" s="1168"/>
      <c r="D97" s="1168"/>
      <c r="E97" s="1168"/>
      <c r="F97" s="1168"/>
      <c r="G97" s="1168"/>
      <c r="H97" s="1168"/>
      <c r="I97" s="1168"/>
      <c r="J97" s="1168"/>
      <c r="K97" s="1168"/>
      <c r="L97" s="1168"/>
      <c r="M97" s="1168"/>
      <c r="N97" s="1168"/>
      <c r="O97" s="1168"/>
      <c r="P97" s="1168"/>
      <c r="Q97" s="1168"/>
      <c r="R97" s="1168"/>
      <c r="S97" s="1168"/>
      <c r="T97" s="1168"/>
      <c r="U97" s="1168"/>
      <c r="V97" s="1168"/>
      <c r="W97" s="1168"/>
      <c r="X97" s="1168"/>
      <c r="Y97" s="1169"/>
      <c r="Z97" s="1226" t="s">
        <v>228</v>
      </c>
      <c r="AA97" s="1168"/>
      <c r="AB97" s="1169"/>
      <c r="AC97" s="1248">
        <f>SUM(AC89:AF96)</f>
        <v>0</v>
      </c>
      <c r="AD97" s="1248"/>
      <c r="AE97" s="1248"/>
      <c r="AF97" s="1249"/>
    </row>
    <row r="98" spans="1:47" s="24" customFormat="1" ht="9" customHeight="1" x14ac:dyDescent="0.15">
      <c r="A98" s="790" t="s">
        <v>328</v>
      </c>
      <c r="B98" s="698"/>
      <c r="C98" s="698"/>
      <c r="D98" s="698"/>
      <c r="E98" s="698"/>
      <c r="F98" s="698"/>
      <c r="G98" s="698"/>
      <c r="H98" s="698"/>
      <c r="I98" s="698"/>
      <c r="J98" s="698"/>
      <c r="K98" s="698"/>
      <c r="L98" s="698"/>
      <c r="M98" s="698"/>
      <c r="N98" s="698"/>
      <c r="O98" s="698"/>
      <c r="P98" s="698"/>
      <c r="Q98" s="698"/>
      <c r="R98" s="698"/>
      <c r="S98" s="698"/>
      <c r="T98" s="698"/>
      <c r="U98" s="698"/>
      <c r="V98" s="698"/>
      <c r="W98" s="698"/>
      <c r="X98" s="698"/>
      <c r="Y98" s="698"/>
      <c r="Z98" s="698"/>
      <c r="AA98" s="698"/>
      <c r="AB98" s="698"/>
      <c r="AC98" s="698"/>
      <c r="AD98" s="698"/>
      <c r="AE98" s="698"/>
      <c r="AF98" s="847"/>
    </row>
    <row r="99" spans="1:47" ht="12.75" customHeight="1" x14ac:dyDescent="0.2">
      <c r="A99" s="1030" t="str">
        <f>IF(Q1="Auslandsdienstreise","Bitte geben Sie für die Berechnung des Tagegeldes die Uhrzeiten der Grenzübertritte (bzw. Landezeitpunkte Flug) an.","")</f>
        <v/>
      </c>
      <c r="B99" s="1031"/>
      <c r="C99" s="1031"/>
      <c r="D99" s="1031"/>
      <c r="E99" s="1031"/>
      <c r="F99" s="1031"/>
      <c r="G99" s="1031"/>
      <c r="H99" s="1031"/>
      <c r="I99" s="1031"/>
      <c r="J99" s="1031"/>
      <c r="K99" s="1031"/>
      <c r="L99" s="1031"/>
      <c r="M99" s="1031"/>
      <c r="N99" s="1031"/>
      <c r="O99" s="1031"/>
      <c r="P99" s="1031"/>
      <c r="Q99" s="1031"/>
      <c r="R99" s="1031"/>
      <c r="S99" s="1031"/>
      <c r="T99" s="1031"/>
      <c r="U99" s="1031"/>
      <c r="V99" s="1031"/>
      <c r="W99" s="1031"/>
      <c r="X99" s="1031"/>
      <c r="Y99" s="1031"/>
      <c r="Z99" s="1031"/>
      <c r="AA99" s="1031"/>
      <c r="AB99" s="1031"/>
      <c r="AC99" s="1031"/>
      <c r="AD99" s="1031"/>
      <c r="AE99" s="1031"/>
      <c r="AF99" s="1032"/>
    </row>
    <row r="100" spans="1:47" ht="12.75" customHeight="1" x14ac:dyDescent="0.2">
      <c r="A100" s="1033"/>
      <c r="B100" s="1034"/>
      <c r="C100" s="1034"/>
      <c r="D100" s="1034"/>
      <c r="E100" s="1034"/>
      <c r="F100" s="1034"/>
      <c r="G100" s="1034"/>
      <c r="H100" s="1034"/>
      <c r="I100" s="1034"/>
      <c r="J100" s="1034"/>
      <c r="K100" s="1034"/>
      <c r="L100" s="1034"/>
      <c r="M100" s="1034"/>
      <c r="N100" s="1034"/>
      <c r="O100" s="1034"/>
      <c r="P100" s="1034"/>
      <c r="Q100" s="1034"/>
      <c r="R100" s="1034"/>
      <c r="S100" s="1034"/>
      <c r="T100" s="1034"/>
      <c r="U100" s="1034"/>
      <c r="V100" s="1034"/>
      <c r="W100" s="1034"/>
      <c r="X100" s="1034"/>
      <c r="Y100" s="1034"/>
      <c r="Z100" s="1034"/>
      <c r="AA100" s="1034"/>
      <c r="AB100" s="1034"/>
      <c r="AC100" s="1034"/>
      <c r="AD100" s="1034"/>
      <c r="AE100" s="1034"/>
      <c r="AF100" s="1035"/>
      <c r="AU100" s="55" t="s">
        <v>191</v>
      </c>
    </row>
    <row r="101" spans="1:47" ht="12.75" customHeight="1" x14ac:dyDescent="0.2">
      <c r="A101" s="1033"/>
      <c r="B101" s="1034"/>
      <c r="C101" s="1034"/>
      <c r="D101" s="1034"/>
      <c r="E101" s="1034"/>
      <c r="F101" s="1034"/>
      <c r="G101" s="1034"/>
      <c r="H101" s="1034"/>
      <c r="I101" s="1034"/>
      <c r="J101" s="1034"/>
      <c r="K101" s="1034"/>
      <c r="L101" s="1034"/>
      <c r="M101" s="1034"/>
      <c r="N101" s="1034"/>
      <c r="O101" s="1034"/>
      <c r="P101" s="1034"/>
      <c r="Q101" s="1034"/>
      <c r="R101" s="1034"/>
      <c r="S101" s="1034"/>
      <c r="T101" s="1034"/>
      <c r="U101" s="1034"/>
      <c r="V101" s="1034"/>
      <c r="W101" s="1034"/>
      <c r="X101" s="1034"/>
      <c r="Y101" s="1034"/>
      <c r="Z101" s="1034"/>
      <c r="AA101" s="1034"/>
      <c r="AB101" s="1034"/>
      <c r="AC101" s="1034"/>
      <c r="AD101" s="1034"/>
      <c r="AE101" s="1034"/>
      <c r="AF101" s="1035"/>
    </row>
    <row r="102" spans="1:47" ht="12.75" customHeight="1" x14ac:dyDescent="0.2">
      <c r="A102" s="1033"/>
      <c r="B102" s="1034"/>
      <c r="C102" s="1034"/>
      <c r="D102" s="1034"/>
      <c r="E102" s="1034"/>
      <c r="F102" s="1034"/>
      <c r="G102" s="1034"/>
      <c r="H102" s="1034"/>
      <c r="I102" s="1034"/>
      <c r="J102" s="1034"/>
      <c r="K102" s="1034"/>
      <c r="L102" s="1034"/>
      <c r="M102" s="1034"/>
      <c r="N102" s="1034"/>
      <c r="O102" s="1034"/>
      <c r="P102" s="1034"/>
      <c r="Q102" s="1034"/>
      <c r="R102" s="1034"/>
      <c r="S102" s="1034"/>
      <c r="T102" s="1034"/>
      <c r="U102" s="1034"/>
      <c r="V102" s="1034"/>
      <c r="W102" s="1034"/>
      <c r="X102" s="1034"/>
      <c r="Y102" s="1034"/>
      <c r="Z102" s="1034"/>
      <c r="AA102" s="1034"/>
      <c r="AB102" s="1034"/>
      <c r="AC102" s="1034"/>
      <c r="AD102" s="1034"/>
      <c r="AE102" s="1034"/>
      <c r="AF102" s="1035"/>
    </row>
    <row r="103" spans="1:47" ht="12.75" customHeight="1" x14ac:dyDescent="0.2">
      <c r="A103" s="1033"/>
      <c r="B103" s="1034"/>
      <c r="C103" s="1034"/>
      <c r="D103" s="1034"/>
      <c r="E103" s="1034"/>
      <c r="F103" s="1034"/>
      <c r="G103" s="1034"/>
      <c r="H103" s="1034"/>
      <c r="I103" s="1034"/>
      <c r="J103" s="1034"/>
      <c r="K103" s="1034"/>
      <c r="L103" s="1034"/>
      <c r="M103" s="1034"/>
      <c r="N103" s="1034"/>
      <c r="O103" s="1034"/>
      <c r="P103" s="1034"/>
      <c r="Q103" s="1034"/>
      <c r="R103" s="1034"/>
      <c r="S103" s="1034"/>
      <c r="T103" s="1034"/>
      <c r="U103" s="1034"/>
      <c r="V103" s="1034"/>
      <c r="W103" s="1034"/>
      <c r="X103" s="1034"/>
      <c r="Y103" s="1034"/>
      <c r="Z103" s="1034"/>
      <c r="AA103" s="1034"/>
      <c r="AB103" s="1034"/>
      <c r="AC103" s="1034"/>
      <c r="AD103" s="1034"/>
      <c r="AE103" s="1034"/>
      <c r="AF103" s="1035"/>
    </row>
    <row r="104" spans="1:47" ht="12.75" customHeight="1" x14ac:dyDescent="0.2">
      <c r="A104" s="1033"/>
      <c r="B104" s="1034"/>
      <c r="C104" s="1034"/>
      <c r="D104" s="1034"/>
      <c r="E104" s="1034"/>
      <c r="F104" s="1034"/>
      <c r="G104" s="1034"/>
      <c r="H104" s="1034"/>
      <c r="I104" s="1034"/>
      <c r="J104" s="1034"/>
      <c r="K104" s="1034"/>
      <c r="L104" s="1034"/>
      <c r="M104" s="1034"/>
      <c r="N104" s="1034"/>
      <c r="O104" s="1034"/>
      <c r="P104" s="1034"/>
      <c r="Q104" s="1034"/>
      <c r="R104" s="1034"/>
      <c r="S104" s="1034"/>
      <c r="T104" s="1034"/>
      <c r="U104" s="1034"/>
      <c r="V104" s="1034"/>
      <c r="W104" s="1034"/>
      <c r="X104" s="1034"/>
      <c r="Y104" s="1034"/>
      <c r="Z104" s="1034"/>
      <c r="AA104" s="1034"/>
      <c r="AB104" s="1034"/>
      <c r="AC104" s="1034"/>
      <c r="AD104" s="1034"/>
      <c r="AE104" s="1034"/>
      <c r="AF104" s="1035"/>
    </row>
    <row r="105" spans="1:47" ht="12.75" customHeight="1" x14ac:dyDescent="0.2">
      <c r="A105" s="1033"/>
      <c r="B105" s="1034"/>
      <c r="C105" s="1034"/>
      <c r="D105" s="1034"/>
      <c r="E105" s="1034"/>
      <c r="F105" s="1034"/>
      <c r="G105" s="1034"/>
      <c r="H105" s="1034"/>
      <c r="I105" s="1034"/>
      <c r="J105" s="1034"/>
      <c r="K105" s="1034"/>
      <c r="L105" s="1034"/>
      <c r="M105" s="1034"/>
      <c r="N105" s="1034"/>
      <c r="O105" s="1034"/>
      <c r="P105" s="1034"/>
      <c r="Q105" s="1034"/>
      <c r="R105" s="1034"/>
      <c r="S105" s="1034"/>
      <c r="T105" s="1034"/>
      <c r="U105" s="1034"/>
      <c r="V105" s="1034"/>
      <c r="W105" s="1034"/>
      <c r="X105" s="1034"/>
      <c r="Y105" s="1034"/>
      <c r="Z105" s="1034"/>
      <c r="AA105" s="1034"/>
      <c r="AB105" s="1034"/>
      <c r="AC105" s="1034"/>
      <c r="AD105" s="1034"/>
      <c r="AE105" s="1034"/>
      <c r="AF105" s="1035"/>
    </row>
    <row r="106" spans="1:47" ht="12.75" customHeight="1" x14ac:dyDescent="0.2">
      <c r="A106" s="1245"/>
      <c r="B106" s="1246"/>
      <c r="C106" s="1246"/>
      <c r="D106" s="1246"/>
      <c r="E106" s="1246"/>
      <c r="F106" s="1246"/>
      <c r="G106" s="1246"/>
      <c r="H106" s="1246"/>
      <c r="I106" s="1246"/>
      <c r="J106" s="1246"/>
      <c r="K106" s="1246"/>
      <c r="L106" s="1246"/>
      <c r="M106" s="1246"/>
      <c r="N106" s="1246"/>
      <c r="O106" s="1246"/>
      <c r="P106" s="1246"/>
      <c r="Q106" s="1246"/>
      <c r="R106" s="1246"/>
      <c r="S106" s="1246"/>
      <c r="T106" s="1246"/>
      <c r="U106" s="1246"/>
      <c r="V106" s="1246"/>
      <c r="W106" s="1246"/>
      <c r="X106" s="1246"/>
      <c r="Y106" s="1246"/>
      <c r="Z106" s="1246"/>
      <c r="AA106" s="1246"/>
      <c r="AB106" s="1246"/>
      <c r="AC106" s="1246"/>
      <c r="AD106" s="1246"/>
      <c r="AE106" s="1246"/>
      <c r="AF106" s="1247"/>
    </row>
    <row r="107" spans="1:47" x14ac:dyDescent="0.2">
      <c r="A107" s="161" t="s">
        <v>241</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48"/>
    </row>
    <row r="108" spans="1:47" ht="18" customHeight="1" x14ac:dyDescent="0.2">
      <c r="A108" s="676" t="s">
        <v>238</v>
      </c>
      <c r="B108" s="693"/>
      <c r="C108" s="693"/>
      <c r="D108" s="693"/>
      <c r="E108" s="693"/>
      <c r="F108" s="693"/>
      <c r="G108" s="693"/>
      <c r="H108" s="693"/>
      <c r="I108" s="693"/>
      <c r="J108" s="693"/>
      <c r="K108" s="1250">
        <f>'Dienstreiseantrag mehrtägig'!K57:L57</f>
        <v>0</v>
      </c>
      <c r="L108" s="1251"/>
      <c r="M108" s="1002" t="s">
        <v>239</v>
      </c>
      <c r="N108" s="1003"/>
      <c r="O108" s="1003"/>
      <c r="P108" s="1003"/>
      <c r="Q108" s="1003"/>
      <c r="R108" s="1003"/>
      <c r="S108" s="1003"/>
      <c r="T108" s="1003"/>
      <c r="U108" s="1003"/>
      <c r="V108" s="1003"/>
      <c r="W108" s="1003"/>
      <c r="X108" s="1003"/>
      <c r="Y108" s="279" t="str">
        <f>IF(K108="ja"," *","")</f>
        <v/>
      </c>
      <c r="Z108" s="692" t="s">
        <v>240</v>
      </c>
      <c r="AA108" s="693"/>
      <c r="AB108" s="694"/>
      <c r="AC108" s="1259"/>
      <c r="AD108" s="1260"/>
      <c r="AE108" s="1260"/>
      <c r="AF108" s="1261"/>
    </row>
    <row r="109" spans="1:47" ht="18" customHeight="1" x14ac:dyDescent="0.2">
      <c r="A109" s="676" t="s">
        <v>405</v>
      </c>
      <c r="B109" s="748"/>
      <c r="C109" s="748"/>
      <c r="D109" s="748"/>
      <c r="E109" s="748"/>
      <c r="F109" s="748"/>
      <c r="G109" s="748"/>
      <c r="H109" s="748"/>
      <c r="I109" s="748"/>
      <c r="J109" s="1266"/>
      <c r="K109" s="1250"/>
      <c r="L109" s="1251"/>
      <c r="M109" s="692" t="str">
        <f>IF(K109="ja","Erfassen Sie bitte unter Weitere Reiseerläuterungen Informationen wie z.B. die Abfahrt von der Wohnung bzw. die Ankunft an der Wohnung.","")</f>
        <v/>
      </c>
      <c r="N109" s="693"/>
      <c r="O109" s="693"/>
      <c r="P109" s="693"/>
      <c r="Q109" s="693"/>
      <c r="R109" s="693"/>
      <c r="S109" s="693"/>
      <c r="T109" s="693"/>
      <c r="U109" s="693"/>
      <c r="V109" s="693"/>
      <c r="W109" s="693"/>
      <c r="X109" s="693"/>
      <c r="Y109" s="693"/>
      <c r="Z109" s="693"/>
      <c r="AA109" s="693"/>
      <c r="AB109" s="693"/>
      <c r="AC109" s="693"/>
      <c r="AD109" s="693"/>
      <c r="AE109" s="693"/>
      <c r="AF109" s="1267"/>
    </row>
    <row r="110" spans="1:47" s="24" customFormat="1" ht="24.75" customHeight="1" x14ac:dyDescent="0.15">
      <c r="A110" s="942" t="s">
        <v>242</v>
      </c>
      <c r="B110" s="735"/>
      <c r="C110" s="735"/>
      <c r="D110" s="735"/>
      <c r="E110" s="735"/>
      <c r="F110" s="735"/>
      <c r="G110" s="735"/>
      <c r="H110" s="735"/>
      <c r="I110" s="735"/>
      <c r="J110" s="735"/>
      <c r="K110" s="735"/>
      <c r="L110" s="735"/>
      <c r="M110" s="735"/>
      <c r="N110" s="735"/>
      <c r="O110" s="735"/>
      <c r="P110" s="735"/>
      <c r="Q110" s="735"/>
      <c r="R110" s="735"/>
      <c r="S110" s="735"/>
      <c r="T110" s="735"/>
      <c r="U110" s="735"/>
      <c r="V110" s="735"/>
      <c r="W110" s="735"/>
      <c r="X110" s="735"/>
      <c r="Y110" s="735"/>
      <c r="Z110" s="735"/>
      <c r="AA110" s="735"/>
      <c r="AB110" s="735"/>
      <c r="AC110" s="735"/>
      <c r="AD110" s="735"/>
      <c r="AE110" s="735"/>
      <c r="AF110" s="1258"/>
    </row>
    <row r="111" spans="1:47" s="24" customFormat="1" ht="12.4" customHeight="1" x14ac:dyDescent="0.15">
      <c r="A111" s="122" t="s">
        <v>243</v>
      </c>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4"/>
    </row>
    <row r="112" spans="1:47" ht="6" customHeight="1" x14ac:dyDescent="0.2">
      <c r="A112" s="129"/>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48"/>
    </row>
    <row r="113" spans="1:32" s="24" customFormat="1" ht="9" x14ac:dyDescent="0.15">
      <c r="A113" s="790"/>
      <c r="B113" s="698"/>
      <c r="C113" s="698"/>
      <c r="D113" s="698"/>
      <c r="E113" s="698"/>
      <c r="F113" s="698"/>
      <c r="G113" s="698"/>
      <c r="H113" s="698"/>
      <c r="I113" s="699"/>
      <c r="J113" s="703" t="s">
        <v>117</v>
      </c>
      <c r="K113" s="698"/>
      <c r="L113" s="698"/>
      <c r="M113" s="698"/>
      <c r="N113" s="699"/>
      <c r="O113" s="703" t="s">
        <v>118</v>
      </c>
      <c r="P113" s="698"/>
      <c r="Q113" s="698"/>
      <c r="R113" s="698"/>
      <c r="S113" s="699"/>
      <c r="T113" s="703" t="s">
        <v>244</v>
      </c>
      <c r="U113" s="698"/>
      <c r="V113" s="698"/>
      <c r="W113" s="698"/>
      <c r="X113" s="698"/>
      <c r="Y113" s="698"/>
      <c r="Z113" s="698"/>
      <c r="AA113" s="698"/>
      <c r="AB113" s="698"/>
      <c r="AC113" s="698"/>
      <c r="AD113" s="698"/>
      <c r="AE113" s="698"/>
      <c r="AF113" s="847"/>
    </row>
    <row r="114" spans="1:32" ht="28.5" customHeight="1" thickBot="1" x14ac:dyDescent="0.25">
      <c r="A114" s="1012"/>
      <c r="B114" s="1013"/>
      <c r="C114" s="1013"/>
      <c r="D114" s="1013"/>
      <c r="E114" s="1013"/>
      <c r="F114" s="1013"/>
      <c r="G114" s="1013"/>
      <c r="H114" s="1013"/>
      <c r="I114" s="1014"/>
      <c r="J114" s="1015"/>
      <c r="K114" s="1016"/>
      <c r="L114" s="1016"/>
      <c r="M114" s="1016"/>
      <c r="N114" s="1017"/>
      <c r="O114" s="1252"/>
      <c r="P114" s="1253"/>
      <c r="Q114" s="1253"/>
      <c r="R114" s="1253"/>
      <c r="S114" s="1254"/>
      <c r="T114" s="1255"/>
      <c r="U114" s="1256"/>
      <c r="V114" s="1256"/>
      <c r="W114" s="1256"/>
      <c r="X114" s="1256"/>
      <c r="Y114" s="1256"/>
      <c r="Z114" s="1256"/>
      <c r="AA114" s="1256"/>
      <c r="AB114" s="1256"/>
      <c r="AC114" s="1256"/>
      <c r="AD114" s="1256"/>
      <c r="AE114" s="1256"/>
      <c r="AF114" s="1257"/>
    </row>
  </sheetData>
  <sheetProtection password="DA8F" sheet="1" selectLockedCells="1"/>
  <mergeCells count="473">
    <mergeCell ref="AC95:AF95"/>
    <mergeCell ref="A109:J109"/>
    <mergeCell ref="K109:L109"/>
    <mergeCell ref="M109:AF109"/>
    <mergeCell ref="J4:M4"/>
    <mergeCell ref="AA4:AF4"/>
    <mergeCell ref="S24:Z24"/>
    <mergeCell ref="AC79:AF79"/>
    <mergeCell ref="AC78:AF78"/>
    <mergeCell ref="Z108:AB108"/>
    <mergeCell ref="A104:AF104"/>
    <mergeCell ref="AG1:AL1"/>
    <mergeCell ref="AM1:AS1"/>
    <mergeCell ref="AC83:AF83"/>
    <mergeCell ref="AC82:AF82"/>
    <mergeCell ref="AC81:AF81"/>
    <mergeCell ref="AC77:AF77"/>
    <mergeCell ref="AC80:AF80"/>
    <mergeCell ref="AA5:AF5"/>
    <mergeCell ref="AC73:AF73"/>
    <mergeCell ref="A74:AF74"/>
    <mergeCell ref="K108:L108"/>
    <mergeCell ref="A105:AF105"/>
    <mergeCell ref="A108:J108"/>
    <mergeCell ref="M108:X108"/>
    <mergeCell ref="A114:I114"/>
    <mergeCell ref="J114:N114"/>
    <mergeCell ref="O114:S114"/>
    <mergeCell ref="T114:AF114"/>
    <mergeCell ref="T113:AF113"/>
    <mergeCell ref="A110:AF110"/>
    <mergeCell ref="A113:I113"/>
    <mergeCell ref="J113:N113"/>
    <mergeCell ref="O113:S113"/>
    <mergeCell ref="AC108:AF108"/>
    <mergeCell ref="A100:AF100"/>
    <mergeCell ref="A95:B95"/>
    <mergeCell ref="C95:L95"/>
    <mergeCell ref="M96:Q96"/>
    <mergeCell ref="R96:T96"/>
    <mergeCell ref="M95:Q95"/>
    <mergeCell ref="R95:T95"/>
    <mergeCell ref="M94:Q94"/>
    <mergeCell ref="A106:AF106"/>
    <mergeCell ref="U96:Y96"/>
    <mergeCell ref="Z96:AB96"/>
    <mergeCell ref="AC96:AF96"/>
    <mergeCell ref="A103:AF103"/>
    <mergeCell ref="A97:Y97"/>
    <mergeCell ref="Z97:AB97"/>
    <mergeCell ref="AC97:AF97"/>
    <mergeCell ref="A96:B96"/>
    <mergeCell ref="C96:L96"/>
    <mergeCell ref="A101:AF101"/>
    <mergeCell ref="A98:AF98"/>
    <mergeCell ref="A99:AF99"/>
    <mergeCell ref="A102:AF102"/>
    <mergeCell ref="U95:Y95"/>
    <mergeCell ref="Z95:AB95"/>
    <mergeCell ref="R94:T94"/>
    <mergeCell ref="M93:Q93"/>
    <mergeCell ref="R93:T93"/>
    <mergeCell ref="A92:B92"/>
    <mergeCell ref="C92:L92"/>
    <mergeCell ref="A93:B93"/>
    <mergeCell ref="C93:L93"/>
    <mergeCell ref="M92:Q92"/>
    <mergeCell ref="R92:T92"/>
    <mergeCell ref="A94:B94"/>
    <mergeCell ref="C94:L94"/>
    <mergeCell ref="AC84:AF84"/>
    <mergeCell ref="A89:B89"/>
    <mergeCell ref="A91:B91"/>
    <mergeCell ref="C91:L91"/>
    <mergeCell ref="C89:L89"/>
    <mergeCell ref="R91:T91"/>
    <mergeCell ref="A90:B90"/>
    <mergeCell ref="C90:L90"/>
    <mergeCell ref="M90:Q90"/>
    <mergeCell ref="R90:T90"/>
    <mergeCell ref="M91:Q91"/>
    <mergeCell ref="AC85:AF85"/>
    <mergeCell ref="A83:B83"/>
    <mergeCell ref="C83:L83"/>
    <mergeCell ref="A88:B88"/>
    <mergeCell ref="C88:L88"/>
    <mergeCell ref="Z85:AB85"/>
    <mergeCell ref="U84:X84"/>
    <mergeCell ref="A85:Y85"/>
    <mergeCell ref="U88:Y88"/>
    <mergeCell ref="Z88:AB88"/>
    <mergeCell ref="M88:Q88"/>
    <mergeCell ref="R88:T88"/>
    <mergeCell ref="A84:B84"/>
    <mergeCell ref="C84:L84"/>
    <mergeCell ref="M84:P84"/>
    <mergeCell ref="Q84:T84"/>
    <mergeCell ref="Y84:AB84"/>
    <mergeCell ref="M83:P83"/>
    <mergeCell ref="Q83:T83"/>
    <mergeCell ref="U83:X83"/>
    <mergeCell ref="Y83:AB83"/>
    <mergeCell ref="M82:P82"/>
    <mergeCell ref="Q82:T82"/>
    <mergeCell ref="U82:X82"/>
    <mergeCell ref="Y82:AB82"/>
    <mergeCell ref="Y81:AB81"/>
    <mergeCell ref="A80:B80"/>
    <mergeCell ref="C80:L80"/>
    <mergeCell ref="A81:B81"/>
    <mergeCell ref="C81:L81"/>
    <mergeCell ref="M81:P81"/>
    <mergeCell ref="Q81:T81"/>
    <mergeCell ref="Q80:T80"/>
    <mergeCell ref="A82:B82"/>
    <mergeCell ref="C82:L82"/>
    <mergeCell ref="AC76:AF76"/>
    <mergeCell ref="M76:P76"/>
    <mergeCell ref="Q76:T76"/>
    <mergeCell ref="Y76:AB76"/>
    <mergeCell ref="U77:X77"/>
    <mergeCell ref="A78:B78"/>
    <mergeCell ref="C78:L78"/>
    <mergeCell ref="A77:B77"/>
    <mergeCell ref="Y80:AB80"/>
    <mergeCell ref="Y77:AB77"/>
    <mergeCell ref="U78:X78"/>
    <mergeCell ref="Y78:AB78"/>
    <mergeCell ref="M78:P78"/>
    <mergeCell ref="Q78:T78"/>
    <mergeCell ref="M77:P77"/>
    <mergeCell ref="Q77:T77"/>
    <mergeCell ref="M80:P80"/>
    <mergeCell ref="C79:L79"/>
    <mergeCell ref="M79:P79"/>
    <mergeCell ref="Q79:T79"/>
    <mergeCell ref="Y79:AB79"/>
    <mergeCell ref="U79:X79"/>
    <mergeCell ref="C77:L77"/>
    <mergeCell ref="A71:B71"/>
    <mergeCell ref="C71:L71"/>
    <mergeCell ref="M71:P71"/>
    <mergeCell ref="Q71:T71"/>
    <mergeCell ref="U76:X76"/>
    <mergeCell ref="A76:B76"/>
    <mergeCell ref="C76:L76"/>
    <mergeCell ref="U81:X81"/>
    <mergeCell ref="A79:B79"/>
    <mergeCell ref="U70:X70"/>
    <mergeCell ref="A69:B69"/>
    <mergeCell ref="C69:L69"/>
    <mergeCell ref="M69:P69"/>
    <mergeCell ref="Q69:T69"/>
    <mergeCell ref="A72:B72"/>
    <mergeCell ref="C72:L72"/>
    <mergeCell ref="M72:P72"/>
    <mergeCell ref="Q72:T72"/>
    <mergeCell ref="U72:X72"/>
    <mergeCell ref="A68:B68"/>
    <mergeCell ref="C68:L68"/>
    <mergeCell ref="M68:P68"/>
    <mergeCell ref="Q68:T68"/>
    <mergeCell ref="U68:X68"/>
    <mergeCell ref="A67:B67"/>
    <mergeCell ref="C67:L67"/>
    <mergeCell ref="M67:P67"/>
    <mergeCell ref="Q67:T67"/>
    <mergeCell ref="U67:X67"/>
    <mergeCell ref="A62:Y62"/>
    <mergeCell ref="Z62:AB62"/>
    <mergeCell ref="AC62:AF62"/>
    <mergeCell ref="A64:B64"/>
    <mergeCell ref="C64:L64"/>
    <mergeCell ref="M64:P64"/>
    <mergeCell ref="Q64:T64"/>
    <mergeCell ref="U64:X64"/>
    <mergeCell ref="A66:B66"/>
    <mergeCell ref="C66:L66"/>
    <mergeCell ref="M66:P66"/>
    <mergeCell ref="Q66:T66"/>
    <mergeCell ref="U66:X66"/>
    <mergeCell ref="A65:B65"/>
    <mergeCell ref="C65:L65"/>
    <mergeCell ref="M65:P65"/>
    <mergeCell ref="Q65:T65"/>
    <mergeCell ref="M60:P60"/>
    <mergeCell ref="Q60:T60"/>
    <mergeCell ref="U58:X58"/>
    <mergeCell ref="Y58:AB58"/>
    <mergeCell ref="M58:P58"/>
    <mergeCell ref="Q58:T58"/>
    <mergeCell ref="U60:X60"/>
    <mergeCell ref="Y60:AB60"/>
    <mergeCell ref="A61:B61"/>
    <mergeCell ref="C61:L61"/>
    <mergeCell ref="M61:P61"/>
    <mergeCell ref="Q61:T61"/>
    <mergeCell ref="U61:X61"/>
    <mergeCell ref="Y61:AB61"/>
    <mergeCell ref="A60:B60"/>
    <mergeCell ref="C60:L60"/>
    <mergeCell ref="U57:X57"/>
    <mergeCell ref="Y57:AB57"/>
    <mergeCell ref="A59:B59"/>
    <mergeCell ref="C59:L59"/>
    <mergeCell ref="M59:P59"/>
    <mergeCell ref="Q59:T59"/>
    <mergeCell ref="U59:X59"/>
    <mergeCell ref="Y59:AB59"/>
    <mergeCell ref="A58:B58"/>
    <mergeCell ref="C58:L58"/>
    <mergeCell ref="M56:P56"/>
    <mergeCell ref="Q56:T56"/>
    <mergeCell ref="A55:B55"/>
    <mergeCell ref="C55:L55"/>
    <mergeCell ref="M55:P55"/>
    <mergeCell ref="Q55:T55"/>
    <mergeCell ref="A56:B56"/>
    <mergeCell ref="C56:L56"/>
    <mergeCell ref="A57:B57"/>
    <mergeCell ref="C57:L57"/>
    <mergeCell ref="M57:P57"/>
    <mergeCell ref="Q57:T57"/>
    <mergeCell ref="Q53:T53"/>
    <mergeCell ref="Z50:AB50"/>
    <mergeCell ref="A47:I47"/>
    <mergeCell ref="J47:U47"/>
    <mergeCell ref="Q54:T54"/>
    <mergeCell ref="A54:B54"/>
    <mergeCell ref="C54:L54"/>
    <mergeCell ref="A50:I50"/>
    <mergeCell ref="J50:U50"/>
    <mergeCell ref="J49:U49"/>
    <mergeCell ref="Z49:AB49"/>
    <mergeCell ref="U54:X54"/>
    <mergeCell ref="Y54:AB54"/>
    <mergeCell ref="U53:X53"/>
    <mergeCell ref="A51:Y51"/>
    <mergeCell ref="M54:P54"/>
    <mergeCell ref="V50:Y50"/>
    <mergeCell ref="A53:B53"/>
    <mergeCell ref="C53:L53"/>
    <mergeCell ref="M53:P53"/>
    <mergeCell ref="Z43:AB43"/>
    <mergeCell ref="Z46:AA46"/>
    <mergeCell ref="Z48:AB48"/>
    <mergeCell ref="V47:Y47"/>
    <mergeCell ref="V46:X46"/>
    <mergeCell ref="B42:J42"/>
    <mergeCell ref="B45:Y45"/>
    <mergeCell ref="A48:I48"/>
    <mergeCell ref="Z47:AB47"/>
    <mergeCell ref="Z44:AB44"/>
    <mergeCell ref="B43:J43"/>
    <mergeCell ref="A36:D36"/>
    <mergeCell ref="B40:J40"/>
    <mergeCell ref="Z35:AF35"/>
    <mergeCell ref="E36:K36"/>
    <mergeCell ref="L36:R36"/>
    <mergeCell ref="S36:Y36"/>
    <mergeCell ref="Z36:AF36"/>
    <mergeCell ref="K40:Y40"/>
    <mergeCell ref="A37:J37"/>
    <mergeCell ref="B39:J39"/>
    <mergeCell ref="K39:Y39"/>
    <mergeCell ref="Z39:AB39"/>
    <mergeCell ref="Z40:AB40"/>
    <mergeCell ref="A32:D32"/>
    <mergeCell ref="A33:D33"/>
    <mergeCell ref="A26:R26"/>
    <mergeCell ref="A25:R25"/>
    <mergeCell ref="A30:D30"/>
    <mergeCell ref="A34:D34"/>
    <mergeCell ref="L32:R32"/>
    <mergeCell ref="E30:K30"/>
    <mergeCell ref="A35:D35"/>
    <mergeCell ref="A31:D31"/>
    <mergeCell ref="A27:AF27"/>
    <mergeCell ref="A28:D28"/>
    <mergeCell ref="S25:Z25"/>
    <mergeCell ref="V18:AF18"/>
    <mergeCell ref="K19:U19"/>
    <mergeCell ref="V19:AF19"/>
    <mergeCell ref="A21:AF21"/>
    <mergeCell ref="AA26:AB26"/>
    <mergeCell ref="A29:D29"/>
    <mergeCell ref="A13:F13"/>
    <mergeCell ref="A15:K15"/>
    <mergeCell ref="L15:AF15"/>
    <mergeCell ref="J13:K13"/>
    <mergeCell ref="AC26:AF26"/>
    <mergeCell ref="AA25:AB25"/>
    <mergeCell ref="AA24:AB24"/>
    <mergeCell ref="AC25:AF25"/>
    <mergeCell ref="A24:R24"/>
    <mergeCell ref="AE13:AF13"/>
    <mergeCell ref="R13:T13"/>
    <mergeCell ref="L14:AF14"/>
    <mergeCell ref="L13:Q13"/>
    <mergeCell ref="AB13:AD13"/>
    <mergeCell ref="S26:Z26"/>
    <mergeCell ref="A1:O1"/>
    <mergeCell ref="Q1:AF1"/>
    <mergeCell ref="A2:P2"/>
    <mergeCell ref="Q2:AF2"/>
    <mergeCell ref="G12:I12"/>
    <mergeCell ref="J5:N5"/>
    <mergeCell ref="A3:AF3"/>
    <mergeCell ref="A7:I7"/>
    <mergeCell ref="A6:I6"/>
    <mergeCell ref="A8:D8"/>
    <mergeCell ref="A12:F12"/>
    <mergeCell ref="A9:D9"/>
    <mergeCell ref="E9:H9"/>
    <mergeCell ref="I8:P8"/>
    <mergeCell ref="L12:Q12"/>
    <mergeCell ref="R12:T12"/>
    <mergeCell ref="Z12:AA12"/>
    <mergeCell ref="AB12:AD12"/>
    <mergeCell ref="W12:Y12"/>
    <mergeCell ref="A5:D5"/>
    <mergeCell ref="E5:I5"/>
    <mergeCell ref="A4:D4"/>
    <mergeCell ref="E4:I4"/>
    <mergeCell ref="O5:R5"/>
    <mergeCell ref="O4:R4"/>
    <mergeCell ref="S5:Z5"/>
    <mergeCell ref="S4:Z4"/>
    <mergeCell ref="O7:R7"/>
    <mergeCell ref="Z89:AB89"/>
    <mergeCell ref="U80:X80"/>
    <mergeCell ref="R89:T89"/>
    <mergeCell ref="M70:P70"/>
    <mergeCell ref="Q70:T70"/>
    <mergeCell ref="Z51:AB51"/>
    <mergeCell ref="V49:Y49"/>
    <mergeCell ref="J46:L46"/>
    <mergeCell ref="Z33:AF33"/>
    <mergeCell ref="E34:K34"/>
    <mergeCell ref="L34:R34"/>
    <mergeCell ref="S34:Y34"/>
    <mergeCell ref="Z34:AF34"/>
    <mergeCell ref="E33:K33"/>
    <mergeCell ref="L33:R33"/>
    <mergeCell ref="S33:Y33"/>
    <mergeCell ref="E35:K35"/>
    <mergeCell ref="AC46:AF46"/>
    <mergeCell ref="Z45:AB45"/>
    <mergeCell ref="K44:Y44"/>
    <mergeCell ref="K41:Y41"/>
    <mergeCell ref="AC44:AF44"/>
    <mergeCell ref="AC43:AF43"/>
    <mergeCell ref="B41:J41"/>
    <mergeCell ref="K37:Y37"/>
    <mergeCell ref="Z37:AB37"/>
    <mergeCell ref="AC37:AF37"/>
    <mergeCell ref="Z38:AB38"/>
    <mergeCell ref="AC39:AF39"/>
    <mergeCell ref="K38:Y38"/>
    <mergeCell ref="AC38:AF38"/>
    <mergeCell ref="AC45:AF45"/>
    <mergeCell ref="AC88:AF88"/>
    <mergeCell ref="U69:X69"/>
    <mergeCell ref="U71:X71"/>
    <mergeCell ref="A73:Y73"/>
    <mergeCell ref="Z73:AB73"/>
    <mergeCell ref="A70:B70"/>
    <mergeCell ref="C70:L70"/>
    <mergeCell ref="J48:U48"/>
    <mergeCell ref="V48:Y48"/>
    <mergeCell ref="B44:J44"/>
    <mergeCell ref="A49:I49"/>
    <mergeCell ref="K42:Y42"/>
    <mergeCell ref="AC41:AF41"/>
    <mergeCell ref="Z42:AB42"/>
    <mergeCell ref="Z41:AB41"/>
    <mergeCell ref="AC42:AF42"/>
    <mergeCell ref="AH3:AZ5"/>
    <mergeCell ref="S29:Y29"/>
    <mergeCell ref="Z29:AF29"/>
    <mergeCell ref="S30:Y30"/>
    <mergeCell ref="Z30:AF30"/>
    <mergeCell ref="AB7:AF7"/>
    <mergeCell ref="A10:V10"/>
    <mergeCell ref="W10:AF10"/>
    <mergeCell ref="S32:Y32"/>
    <mergeCell ref="AB11:AF11"/>
    <mergeCell ref="X6:AA6"/>
    <mergeCell ref="AB6:AF6"/>
    <mergeCell ref="S6:W6"/>
    <mergeCell ref="Z13:AA13"/>
    <mergeCell ref="Z31:AF31"/>
    <mergeCell ref="S28:Y28"/>
    <mergeCell ref="S7:W7"/>
    <mergeCell ref="Z28:AF28"/>
    <mergeCell ref="G13:I13"/>
    <mergeCell ref="Z32:AF32"/>
    <mergeCell ref="E32:K32"/>
    <mergeCell ref="U12:V12"/>
    <mergeCell ref="Q8:AF8"/>
    <mergeCell ref="W11:AA11"/>
    <mergeCell ref="E31:K31"/>
    <mergeCell ref="AC54:AF54"/>
    <mergeCell ref="AC89:AF89"/>
    <mergeCell ref="L31:R31"/>
    <mergeCell ref="S31:Y31"/>
    <mergeCell ref="S35:Y35"/>
    <mergeCell ref="L35:R35"/>
    <mergeCell ref="AC53:AF53"/>
    <mergeCell ref="AC60:AF60"/>
    <mergeCell ref="K43:Y43"/>
    <mergeCell ref="A46:I46"/>
    <mergeCell ref="M89:Q89"/>
    <mergeCell ref="AC47:AF47"/>
    <mergeCell ref="AC48:AF48"/>
    <mergeCell ref="U89:Y89"/>
    <mergeCell ref="AC49:AF49"/>
    <mergeCell ref="U56:X56"/>
    <mergeCell ref="Y53:AB53"/>
    <mergeCell ref="AC58:AF58"/>
    <mergeCell ref="AC40:AF40"/>
    <mergeCell ref="B38:J38"/>
    <mergeCell ref="AC61:AF61"/>
    <mergeCell ref="U65:X65"/>
    <mergeCell ref="U55:X55"/>
    <mergeCell ref="AC92:AF92"/>
    <mergeCell ref="U94:Y94"/>
    <mergeCell ref="L30:R30"/>
    <mergeCell ref="Z91:AB91"/>
    <mergeCell ref="AC50:AF50"/>
    <mergeCell ref="AC51:AF51"/>
    <mergeCell ref="Y56:AB56"/>
    <mergeCell ref="Z92:AB92"/>
    <mergeCell ref="AC90:AF90"/>
    <mergeCell ref="AC91:AF91"/>
    <mergeCell ref="Z94:AB94"/>
    <mergeCell ref="AC94:AF94"/>
    <mergeCell ref="U93:Y93"/>
    <mergeCell ref="Z93:AB93"/>
    <mergeCell ref="AC93:AF93"/>
    <mergeCell ref="U90:Y90"/>
    <mergeCell ref="Z90:AB90"/>
    <mergeCell ref="U92:Y92"/>
    <mergeCell ref="U91:Y91"/>
    <mergeCell ref="Y55:AB55"/>
    <mergeCell ref="AC55:AF55"/>
    <mergeCell ref="AC56:AF56"/>
    <mergeCell ref="AC59:AF59"/>
    <mergeCell ref="AC57:AF57"/>
    <mergeCell ref="O6:R6"/>
    <mergeCell ref="J7:N7"/>
    <mergeCell ref="J6:N6"/>
    <mergeCell ref="E29:K29"/>
    <mergeCell ref="I9:P9"/>
    <mergeCell ref="Q9:AF9"/>
    <mergeCell ref="A11:K11"/>
    <mergeCell ref="L11:V11"/>
    <mergeCell ref="W13:Y13"/>
    <mergeCell ref="AE12:AF12"/>
    <mergeCell ref="L28:R28"/>
    <mergeCell ref="L29:R29"/>
    <mergeCell ref="E28:K28"/>
    <mergeCell ref="AC24:AF24"/>
    <mergeCell ref="A23:AF23"/>
    <mergeCell ref="A19:J19"/>
    <mergeCell ref="J12:K12"/>
    <mergeCell ref="A14:K14"/>
    <mergeCell ref="U13:V13"/>
    <mergeCell ref="E8:H8"/>
    <mergeCell ref="X7:AA7"/>
    <mergeCell ref="A18:J18"/>
    <mergeCell ref="K18:U18"/>
    <mergeCell ref="A17:AF17"/>
  </mergeCells>
  <phoneticPr fontId="8" type="noConversion"/>
  <conditionalFormatting sqref="K108:L108 K109">
    <cfRule type="cellIs" dxfId="8" priority="4" stopIfTrue="1" operator="equal">
      <formula>"nein"</formula>
    </cfRule>
  </conditionalFormatting>
  <conditionalFormatting sqref="AC108">
    <cfRule type="cellIs" dxfId="7" priority="5" stopIfTrue="1" operator="equal">
      <formula>$K$108="ja"</formula>
    </cfRule>
  </conditionalFormatting>
  <conditionalFormatting sqref="A19:J19">
    <cfRule type="expression" dxfId="6" priority="7" stopIfTrue="1">
      <formula>$A$18="Kostenstelle (keine Eintragung)"</formula>
    </cfRule>
  </conditionalFormatting>
  <conditionalFormatting sqref="K19:U19">
    <cfRule type="expression" dxfId="5" priority="8" stopIfTrue="1">
      <formula>$K$18="Kostenart (keine Eintragung)"</formula>
    </cfRule>
  </conditionalFormatting>
  <conditionalFormatting sqref="V19:AF19">
    <cfRule type="expression" dxfId="4" priority="9" stopIfTrue="1">
      <formula>$V$18="Kostenträger (keine Eintragung)"</formula>
    </cfRule>
  </conditionalFormatting>
  <conditionalFormatting sqref="A99:AF99">
    <cfRule type="cellIs" dxfId="3" priority="3" stopIfTrue="1" operator="equal">
      <formula>""</formula>
    </cfRule>
  </conditionalFormatting>
  <conditionalFormatting sqref="L15:AF15">
    <cfRule type="expression" dxfId="2" priority="2" stopIfTrue="1">
      <formula>$L$14=("IT-Projekt (keine Eintragung)")</formula>
    </cfRule>
  </conditionalFormatting>
  <conditionalFormatting sqref="AC26:AF26">
    <cfRule type="expression" dxfId="1" priority="1" stopIfTrue="1">
      <formula>Q1="Auslandsdienstreise"</formula>
    </cfRule>
  </conditionalFormatting>
  <dataValidations xWindow="862" yWindow="556" count="17">
    <dataValidation allowBlank="1" showInputMessage="1" showErrorMessage="1" promptTitle="Übernachtungskosten" prompt="Übernachtungskosten inklusive Mehrwertsteuer._x000a__x000a_Soweit die Rechnung weitere Positionen enthält sind diese an anderer Stelle auszuweisen (evtl. Nebenkosten)." sqref="Q54:T61 Q77:T84"/>
    <dataValidation type="list" allowBlank="1" showInputMessage="1" showErrorMessage="1" sqref="U89:Y96 K108:K109 L108">
      <formula1>"ja,nein"</formula1>
    </dataValidation>
    <dataValidation allowBlank="1" showInputMessage="1" showErrorMessage="1" prompt="Bei Benutzung des Privat-Motorrad ohne triftigen Grund verbleibt das Sachschadensrisiko beim Antragsteller!" sqref="K41:Y41"/>
    <dataValidation allowBlank="1" showInputMessage="1" showErrorMessage="1" prompt="Bei Benutzung des Privat PKW ohne triftigen Grund verbleibt das Sachschadensrisiko beim Antragsteller!" sqref="K38:Y38"/>
    <dataValidation allowBlank="1" showInputMessage="1" showErrorMessage="1" prompt="Erstattungsfähig sind nur ganze gefahrene Kilometer" sqref="Z47:AB50"/>
    <dataValidation type="list" allowBlank="1" showInputMessage="1" showErrorMessage="1" errorTitle="Kostenstelle/IT-Projekt" error="Kostenstelle bzw. IT-Projekt ist nicht zulässig." promptTitle="IT-Projekt" prompt="Bitte  IT-Projekt auswählen" sqref="L15:AF15">
      <formula1>Projekt</formula1>
    </dataValidation>
    <dataValidation type="list" allowBlank="1" showInputMessage="1" showErrorMessage="1" errorTitle="Haushaltsstelle" error="Haushaltsstelle ist nicht zulässig." promptTitle="Buchungsstelle" prompt="Bitte die Buchungsstelle auswählen." sqref="A17:AF17">
      <formula1>Haushalt</formula1>
    </dataValidation>
    <dataValidation type="list" allowBlank="1" showInputMessage="1" showErrorMessage="1" errorTitle="Kostenstelle" error="Die Kostenstelle ist nicht zulässig." promptTitle="Kostenstelle" prompt="Bitte die Kostenstelle auswählen." sqref="A19:J19">
      <formula1>Kostenstelle</formula1>
    </dataValidation>
    <dataValidation type="list" allowBlank="1" showInputMessage="1" showErrorMessage="1" errorTitle="Kostenart" error="Die kostenart ist nicht zulässig." promptTitle="Kostenart" prompt="Bitte die Kostenart auswählen." sqref="K19:U19">
      <formula1>Kostenart</formula1>
    </dataValidation>
    <dataValidation type="list" allowBlank="1" showInputMessage="1" showErrorMessage="1" errorTitle="Kostenträger" error="Der Kostenträger ist nicht zulässig." promptTitle="Kostenträger" prompt="Bitte den Kostenträger auswählen." sqref="V19:AF19">
      <formula1>Kostenträger</formula1>
    </dataValidation>
    <dataValidation type="list" allowBlank="1" showInputMessage="1" showErrorMessage="1" errorTitle="Art des Dienstgeschäfts" error="Die Art des Dienstgeschäfts ist nicht zulässig." promptTitle="Art des Dienstgeschäfts" prompt="Bitte die Art des Dienstgeschäfts auswählen." sqref="A15:K15">
      <formula1>Dienstgeschäft</formula1>
    </dataValidation>
    <dataValidation type="list" allowBlank="1" showInputMessage="1" showErrorMessage="1" promptTitle="unentgeltliche Verpflegung" prompt="Des Amtes wegen unentgeltlich zur Verfügung gestellte Mahlzeiten sind auch dann anzugeben, wenn im Übrigen vollständig oder auf Teile der Reisekostenvergütung verzichtet wird." sqref="S32 E29 S35 L29 S29 Z29 E32 L32 Z32 E35 L35 Z35">
      <formula1>"Frühstück,Mittagessen,Abendessen"</formula1>
    </dataValidation>
    <dataValidation type="list" allowBlank="1" showInputMessage="1" showErrorMessage="1" promptTitle="Auslandsdienstreisen" prompt="Bitte geben Sie bei Auslandsdienstreisen in dem Feld &quot;weitere Reiseerläuterungen&quot; auch die Uhrzeit des jeweiligen Grenzübertritts an." sqref="Q1:AF1">
      <formula1>Reiseart2</formula1>
    </dataValidation>
    <dataValidation type="time" allowBlank="1" showInputMessage="1" showErrorMessage="1" errorTitle="Uhrzeiformat ist nicht korrekt!" error="Geben Sie die Uhrzeit bitte im folgenden Format an:_x000a_10:00." sqref="J13:K13 AE13:AF13 Z13:AA13 U13:V13">
      <formula1>0</formula1>
      <formula2>0.999305555555556</formula2>
    </dataValidation>
    <dataValidation allowBlank="1" showInputMessage="1" error="Kilometeranzahl bitte auf ganze Zahlen (ohne Nachkommastellen) aufrunden!" prompt="Erstattungsfähig sind nur ganze gefahrene Kilometer." sqref="Z38:Z44 AA38:AB43"/>
    <dataValidation type="list" allowBlank="1" showInputMessage="1" showErrorMessage="1" sqref="E30:AF30 E33:AF33 E36:AF36">
      <mc:AlternateContent xmlns:x12ac="http://schemas.microsoft.com/office/spreadsheetml/2011/1/ac" xmlns:mc="http://schemas.openxmlformats.org/markup-compatibility/2006">
        <mc:Choice Requires="x12ac">
          <x12ac:list>A-auf Veranlassung des Dienstherrn,B-Business-Paket-Rg.auf Bediensteten,D-Einladung durch Dritte,"F-Übernachtung u.Frühstück,Rg.auf Bediensteten","P-Halb-oder Vollpension,Rg.auf Bediensteten","R-Arrangement,Rg.auf Bediensteten",S-Sonstiges</x12ac:list>
        </mc:Choice>
        <mc:Fallback>
          <formula1>"A-auf Veranlassung des Dienstherrn,B-Business-Paket-Rg.auf Bediensteten,D-Einladung durch Dritte,F-Übernachtung u.Frühstück,Rg.auf Bediensteten,P-Halb-oder Vollpension,Rg.auf Bediensteten,R-Arrangement,Rg.auf Bediensteten,S-Sonstiges"</formula1>
        </mc:Fallback>
      </mc:AlternateContent>
    </dataValidation>
    <dataValidation allowBlank="1" showInputMessage="1" showErrorMessage="1" promptTitle="Dauergenehmigung" prompt="Falls Ihre Dauergenehmigung kein Aktenzeichen enthält, können Sie hier z. B. das Datum der Dauergenehmigung erfassen (&quot;Dauergenehmigung vom....&quot;). Sollte Ihre Dauergenehmigung der Reisestelle noch nicht vorliegen, übergeben Sie ihr bitte eine Kopie." sqref="Q2:AF2"/>
  </dataValidations>
  <pageMargins left="0.78740157480314965" right="0.78740157480314965" top="0.59055118110236227" bottom="0.55118110236220474" header="0.19685039370078741" footer="0.15748031496062992"/>
  <pageSetup paperSize="9" scale="88" orientation="portrait" blackAndWhite="1"/>
  <headerFooter>
    <oddFooter>&amp;L&amp;"Arial,Kursiv"&amp;9Vordruck Stand: Januar 2021</oddFooter>
  </headerFooter>
  <rowBreaks count="1" manualBreakCount="1">
    <brk id="62" max="31" man="1"/>
  </rowBreaks>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mc:AlternateContent xmlns:mc="http://schemas.openxmlformats.org/markup-compatibility/2006">
          <mc:Choice Requires="x14">
            <control shapeId="3074" r:id="rId4" name="Button 2">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mc:AlternateContent xmlns:mc="http://schemas.openxmlformats.org/markup-compatibility/2006">
          <mc:Choice Requires="x14">
            <control shapeId="3075" r:id="rId5" name="Button 3">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mc:AlternateContent xmlns:mc="http://schemas.openxmlformats.org/markup-compatibility/2006">
          <mc:Choice Requires="x14">
            <control shapeId="3076" r:id="rId6" name="Button 4">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mc:AlternateContent xmlns:mc="http://schemas.openxmlformats.org/markup-compatibility/2006">
          <mc:Choice Requires="x14">
            <control shapeId="3077" r:id="rId7" name="Button 5">
              <controlPr defaultSize="0" print="0" autoFill="0" autoPict="0">
                <anchor moveWithCells="1" sizeWithCells="1">
                  <from>
                    <xdr:col>32</xdr:col>
                    <xdr:colOff>47625</xdr:colOff>
                    <xdr:row>0</xdr:row>
                    <xdr:rowOff>0</xdr:rowOff>
                  </from>
                  <to>
                    <xdr:col>32</xdr:col>
                    <xdr:colOff>47625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showZeros="0" zoomScale="90" zoomScaleNormal="90" workbookViewId="0">
      <selection activeCell="C6" sqref="C6:J6"/>
    </sheetView>
  </sheetViews>
  <sheetFormatPr baseColWidth="10" defaultColWidth="11.28515625" defaultRowHeight="12.75" x14ac:dyDescent="0.2"/>
  <cols>
    <col min="1" max="1" width="6.7109375" style="378" customWidth="1"/>
    <col min="2" max="2" width="15.28515625" style="378" customWidth="1"/>
    <col min="3" max="3" width="41.7109375" style="385" customWidth="1"/>
    <col min="4" max="4" width="15.28515625" style="378" hidden="1" customWidth="1"/>
    <col min="5" max="7" width="21.28515625" style="378" hidden="1" customWidth="1"/>
    <col min="8" max="9" width="15.28515625" style="378" hidden="1" customWidth="1"/>
    <col min="10" max="12" width="19.85546875" style="378" customWidth="1"/>
    <col min="13" max="13" width="17" style="215" customWidth="1"/>
    <col min="14" max="14" width="15.7109375" style="215" customWidth="1"/>
    <col min="15" max="15" width="12.140625" style="378" customWidth="1"/>
    <col min="16" max="17" width="11.28515625" style="378"/>
    <col min="18" max="18" width="12.7109375" style="378" bestFit="1" customWidth="1"/>
    <col min="19" max="16384" width="11.28515625" style="378"/>
  </cols>
  <sheetData>
    <row r="1" spans="1:23" ht="30.4" customHeight="1" x14ac:dyDescent="0.2">
      <c r="A1" s="1289" t="s">
        <v>340</v>
      </c>
      <c r="B1" s="1290"/>
      <c r="C1" s="1290"/>
      <c r="D1" s="1290"/>
      <c r="E1" s="1290"/>
      <c r="F1" s="1290"/>
      <c r="G1" s="1290"/>
      <c r="H1" s="1290"/>
      <c r="I1" s="1290"/>
      <c r="J1" s="1290"/>
      <c r="K1" s="1290"/>
      <c r="L1" s="1291"/>
      <c r="M1" s="377" t="str">
        <f>Personenstammblatt!F23</f>
        <v>Vordruck Stand:</v>
      </c>
      <c r="N1" s="377" t="str">
        <f>Personenstammblatt!J23</f>
        <v>Januar 2021</v>
      </c>
    </row>
    <row r="2" spans="1:23" ht="13.5" thickBot="1" x14ac:dyDescent="0.25">
      <c r="A2" s="408"/>
      <c r="B2" s="409"/>
      <c r="C2" s="410"/>
      <c r="D2" s="409"/>
      <c r="E2" s="409"/>
      <c r="F2" s="409"/>
      <c r="G2" s="409"/>
      <c r="H2" s="409"/>
      <c r="I2" s="409"/>
      <c r="J2" s="409"/>
      <c r="K2" s="409"/>
      <c r="L2" s="411"/>
    </row>
    <row r="3" spans="1:23" s="382" customFormat="1" ht="26.65" customHeight="1" thickBot="1" x14ac:dyDescent="0.25">
      <c r="A3" s="1292" t="s">
        <v>402</v>
      </c>
      <c r="B3" s="1293"/>
      <c r="C3" s="1293"/>
      <c r="D3" s="1293"/>
      <c r="E3" s="1293"/>
      <c r="F3" s="1293"/>
      <c r="G3" s="1293"/>
      <c r="H3" s="1293"/>
      <c r="I3" s="1293"/>
      <c r="J3" s="1293"/>
      <c r="K3" s="1294"/>
      <c r="L3" s="433" t="s">
        <v>364</v>
      </c>
      <c r="M3" s="380" t="s">
        <v>342</v>
      </c>
      <c r="N3" s="381">
        <f>Behördenstammblatt!M20</f>
        <v>0</v>
      </c>
    </row>
    <row r="4" spans="1:23" s="382" customFormat="1" ht="27.75" customHeight="1" x14ac:dyDescent="0.2">
      <c r="A4" s="1295" t="s">
        <v>341</v>
      </c>
      <c r="B4" s="1296"/>
      <c r="C4" s="1297" t="str">
        <f>Personenstammblatt!A18</f>
        <v>Ministerium für Bildung, Wissenschaft und Kultur M-V</v>
      </c>
      <c r="D4" s="1298"/>
      <c r="E4" s="1298"/>
      <c r="F4" s="1298"/>
      <c r="G4" s="1298"/>
      <c r="H4" s="1298"/>
      <c r="I4" s="1298"/>
      <c r="J4" s="1298"/>
      <c r="K4" s="1298"/>
      <c r="L4" s="1299"/>
    </row>
    <row r="5" spans="1:23" s="382" customFormat="1" ht="30.75" customHeight="1" x14ac:dyDescent="0.2">
      <c r="A5" s="1300" t="s">
        <v>343</v>
      </c>
      <c r="B5" s="1301"/>
      <c r="C5" s="412">
        <f>Personenstammblatt!J18</f>
        <v>0</v>
      </c>
      <c r="D5" s="413"/>
      <c r="E5" s="413"/>
      <c r="F5" s="413"/>
      <c r="G5" s="413"/>
      <c r="H5" s="413"/>
      <c r="I5" s="413"/>
      <c r="J5" s="414" t="s">
        <v>344</v>
      </c>
      <c r="K5" s="1302">
        <f>Personenstammblatt!N18</f>
        <v>0</v>
      </c>
      <c r="L5" s="1303"/>
      <c r="O5" s="480"/>
    </row>
    <row r="6" spans="1:23" s="382" customFormat="1" ht="27.75" customHeight="1" x14ac:dyDescent="0.2">
      <c r="A6" s="1277" t="s">
        <v>345</v>
      </c>
      <c r="B6" s="1278"/>
      <c r="C6" s="1279"/>
      <c r="D6" s="1280"/>
      <c r="E6" s="1280"/>
      <c r="F6" s="1280"/>
      <c r="G6" s="1280"/>
      <c r="H6" s="1280"/>
      <c r="I6" s="1280"/>
      <c r="J6" s="1281"/>
      <c r="K6" s="492" t="s">
        <v>346</v>
      </c>
      <c r="L6" s="493">
        <f ca="1">TODAY()</f>
        <v>44202</v>
      </c>
    </row>
    <row r="7" spans="1:23" s="382" customFormat="1" ht="35.65" customHeight="1" thickBot="1" x14ac:dyDescent="0.25">
      <c r="A7" s="1287" t="s">
        <v>397</v>
      </c>
      <c r="B7" s="1288"/>
      <c r="C7" s="1288"/>
      <c r="D7" s="490"/>
      <c r="E7" s="490"/>
      <c r="F7" s="490"/>
      <c r="G7" s="490"/>
      <c r="H7" s="490"/>
      <c r="I7" s="490"/>
      <c r="J7" s="491"/>
      <c r="K7" s="494" t="str">
        <f>IF(J7="ja","Welche BahnCard?","")</f>
        <v/>
      </c>
      <c r="L7" s="495"/>
    </row>
    <row r="8" spans="1:23" ht="23.25" customHeight="1" thickBot="1" x14ac:dyDescent="0.25">
      <c r="A8" s="1282" t="s">
        <v>347</v>
      </c>
      <c r="B8" s="1282" t="s">
        <v>348</v>
      </c>
      <c r="C8" s="1282" t="s">
        <v>349</v>
      </c>
      <c r="D8" s="415"/>
      <c r="E8" s="415"/>
      <c r="F8" s="415"/>
      <c r="G8" s="415"/>
      <c r="H8" s="415"/>
      <c r="I8" s="416"/>
      <c r="J8" s="1284" t="s">
        <v>365</v>
      </c>
      <c r="K8" s="1285"/>
      <c r="L8" s="1286"/>
    </row>
    <row r="9" spans="1:23" ht="27" customHeight="1" thickBot="1" x14ac:dyDescent="0.25">
      <c r="A9" s="1283"/>
      <c r="B9" s="1283"/>
      <c r="C9" s="1283"/>
      <c r="D9" s="417" t="s">
        <v>350</v>
      </c>
      <c r="E9" s="418" t="s">
        <v>351</v>
      </c>
      <c r="F9" s="418" t="s">
        <v>352</v>
      </c>
      <c r="G9" s="418" t="s">
        <v>353</v>
      </c>
      <c r="H9" s="418" t="s">
        <v>354</v>
      </c>
      <c r="I9" s="418" t="s">
        <v>355</v>
      </c>
      <c r="J9" s="489" t="s">
        <v>398</v>
      </c>
      <c r="K9" s="489" t="s">
        <v>399</v>
      </c>
      <c r="L9" s="489" t="s">
        <v>400</v>
      </c>
      <c r="U9" s="379"/>
      <c r="V9" s="379"/>
      <c r="W9" s="379"/>
    </row>
    <row r="10" spans="1:23" ht="14.25" customHeight="1" x14ac:dyDescent="0.2">
      <c r="A10" s="419">
        <v>1</v>
      </c>
      <c r="B10" s="419">
        <v>2</v>
      </c>
      <c r="C10" s="419">
        <v>3</v>
      </c>
      <c r="D10" s="419"/>
      <c r="E10" s="419"/>
      <c r="F10" s="419"/>
      <c r="G10" s="419"/>
      <c r="H10" s="419"/>
      <c r="I10" s="419"/>
      <c r="J10" s="419">
        <v>4</v>
      </c>
      <c r="K10" s="419">
        <v>5</v>
      </c>
      <c r="L10" s="419">
        <v>6</v>
      </c>
      <c r="O10" s="383"/>
      <c r="P10" s="383"/>
      <c r="Q10" s="383"/>
      <c r="R10" s="383"/>
      <c r="S10" s="383"/>
      <c r="T10" s="383"/>
      <c r="U10" s="384"/>
      <c r="V10" s="384"/>
      <c r="W10" s="379"/>
    </row>
    <row r="11" spans="1:23" ht="14.25" customHeight="1" thickBot="1" x14ac:dyDescent="0.25">
      <c r="A11" s="420"/>
      <c r="B11" s="421"/>
      <c r="C11" s="420"/>
      <c r="D11" s="420"/>
      <c r="E11" s="420"/>
      <c r="F11" s="420"/>
      <c r="G11" s="420"/>
      <c r="H11" s="420"/>
      <c r="I11" s="420"/>
      <c r="J11" s="420"/>
      <c r="K11" s="420"/>
      <c r="L11" s="420"/>
      <c r="N11" s="378"/>
      <c r="P11" s="385"/>
      <c r="U11" s="379"/>
      <c r="V11" s="379"/>
      <c r="W11" s="379"/>
    </row>
    <row r="12" spans="1:23" ht="20.100000000000001" customHeight="1" x14ac:dyDescent="0.2">
      <c r="A12" s="422">
        <v>1</v>
      </c>
      <c r="B12" s="386"/>
      <c r="C12" s="387"/>
      <c r="D12" s="434">
        <f t="shared" ref="D12:D39" si="0">ROUND(IF(K12&gt;0,((K12/75)*100)/(100-($N$3*100))*100,IF(L12&gt;0,(L12/(100-($N$3*100))*100),IF(J12&gt;0,(((J12/50)*100)/(100-($N$3*100))*100))) ),2)</f>
        <v>0</v>
      </c>
      <c r="E12" s="435">
        <f t="shared" ref="E12:E39" si="1">ROUND((D12-(D12*$N$3))*50%,2)</f>
        <v>0</v>
      </c>
      <c r="F12" s="435">
        <f t="shared" ref="F12:F39" si="2">ROUND((D12-(D12*$N$3))*75%,2)</f>
        <v>0</v>
      </c>
      <c r="G12" s="435">
        <f t="shared" ref="G12:G39" si="3">ROUND(D12-(D12*$N$3),2)</f>
        <v>0</v>
      </c>
      <c r="H12" s="436">
        <f>G12-E12</f>
        <v>0</v>
      </c>
      <c r="I12" s="437">
        <f>G12-F12</f>
        <v>0</v>
      </c>
      <c r="J12" s="388"/>
      <c r="K12" s="389"/>
      <c r="L12" s="390"/>
      <c r="U12" s="391"/>
      <c r="V12" s="391"/>
      <c r="W12" s="379"/>
    </row>
    <row r="13" spans="1:23" ht="20.100000000000001" customHeight="1" x14ac:dyDescent="0.2">
      <c r="A13" s="423">
        <v>2</v>
      </c>
      <c r="B13" s="386"/>
      <c r="C13" s="387"/>
      <c r="D13" s="434">
        <f t="shared" si="0"/>
        <v>0</v>
      </c>
      <c r="E13" s="435">
        <f t="shared" si="1"/>
        <v>0</v>
      </c>
      <c r="F13" s="435">
        <f t="shared" si="2"/>
        <v>0</v>
      </c>
      <c r="G13" s="435">
        <f t="shared" si="3"/>
        <v>0</v>
      </c>
      <c r="H13" s="436">
        <f t="shared" ref="H13:H39" si="4">G13-E13</f>
        <v>0</v>
      </c>
      <c r="I13" s="437">
        <f t="shared" ref="I13:I39" si="5">G13-F13</f>
        <v>0</v>
      </c>
      <c r="J13" s="388"/>
      <c r="K13" s="389"/>
      <c r="L13" s="390"/>
      <c r="U13" s="379"/>
      <c r="V13" s="379"/>
      <c r="W13" s="379"/>
    </row>
    <row r="14" spans="1:23" ht="20.100000000000001" customHeight="1" x14ac:dyDescent="0.2">
      <c r="A14" s="423">
        <v>3</v>
      </c>
      <c r="B14" s="386"/>
      <c r="C14" s="387"/>
      <c r="D14" s="434">
        <f t="shared" si="0"/>
        <v>0</v>
      </c>
      <c r="E14" s="435">
        <f t="shared" si="1"/>
        <v>0</v>
      </c>
      <c r="F14" s="435">
        <f t="shared" si="2"/>
        <v>0</v>
      </c>
      <c r="G14" s="435">
        <f t="shared" si="3"/>
        <v>0</v>
      </c>
      <c r="H14" s="436">
        <f t="shared" si="4"/>
        <v>0</v>
      </c>
      <c r="I14" s="437">
        <f t="shared" si="5"/>
        <v>0</v>
      </c>
      <c r="J14" s="388"/>
      <c r="K14" s="389"/>
      <c r="L14" s="390"/>
      <c r="U14" s="379"/>
      <c r="V14" s="379"/>
      <c r="W14" s="379"/>
    </row>
    <row r="15" spans="1:23" ht="20.100000000000001" customHeight="1" x14ac:dyDescent="0.2">
      <c r="A15" s="423">
        <v>4</v>
      </c>
      <c r="B15" s="386"/>
      <c r="C15" s="387"/>
      <c r="D15" s="434">
        <f t="shared" si="0"/>
        <v>0</v>
      </c>
      <c r="E15" s="435">
        <f t="shared" si="1"/>
        <v>0</v>
      </c>
      <c r="F15" s="435">
        <f t="shared" si="2"/>
        <v>0</v>
      </c>
      <c r="G15" s="435">
        <f t="shared" si="3"/>
        <v>0</v>
      </c>
      <c r="H15" s="436">
        <f t="shared" si="4"/>
        <v>0</v>
      </c>
      <c r="I15" s="437">
        <f t="shared" si="5"/>
        <v>0</v>
      </c>
      <c r="J15" s="388"/>
      <c r="K15" s="389"/>
      <c r="L15" s="390"/>
      <c r="U15" s="379"/>
      <c r="V15" s="379"/>
      <c r="W15" s="379"/>
    </row>
    <row r="16" spans="1:23" ht="20.100000000000001" customHeight="1" x14ac:dyDescent="0.2">
      <c r="A16" s="423">
        <v>5</v>
      </c>
      <c r="B16" s="386"/>
      <c r="C16" s="387"/>
      <c r="D16" s="434">
        <f t="shared" si="0"/>
        <v>0</v>
      </c>
      <c r="E16" s="435">
        <f t="shared" si="1"/>
        <v>0</v>
      </c>
      <c r="F16" s="435">
        <f t="shared" si="2"/>
        <v>0</v>
      </c>
      <c r="G16" s="435">
        <f t="shared" si="3"/>
        <v>0</v>
      </c>
      <c r="H16" s="436">
        <f t="shared" si="4"/>
        <v>0</v>
      </c>
      <c r="I16" s="437">
        <f t="shared" si="5"/>
        <v>0</v>
      </c>
      <c r="J16" s="388"/>
      <c r="K16" s="389"/>
      <c r="L16" s="390"/>
      <c r="U16" s="379"/>
      <c r="V16" s="379"/>
      <c r="W16" s="379"/>
    </row>
    <row r="17" spans="1:21" ht="20.100000000000001" customHeight="1" x14ac:dyDescent="0.2">
      <c r="A17" s="423">
        <v>6</v>
      </c>
      <c r="B17" s="386"/>
      <c r="C17" s="387"/>
      <c r="D17" s="434">
        <f t="shared" si="0"/>
        <v>0</v>
      </c>
      <c r="E17" s="435">
        <f t="shared" si="1"/>
        <v>0</v>
      </c>
      <c r="F17" s="435">
        <f t="shared" si="2"/>
        <v>0</v>
      </c>
      <c r="G17" s="435">
        <f t="shared" si="3"/>
        <v>0</v>
      </c>
      <c r="H17" s="436">
        <f t="shared" si="4"/>
        <v>0</v>
      </c>
      <c r="I17" s="437">
        <f t="shared" si="5"/>
        <v>0</v>
      </c>
      <c r="J17" s="388"/>
      <c r="K17" s="389"/>
      <c r="L17" s="390"/>
    </row>
    <row r="18" spans="1:21" ht="20.100000000000001" customHeight="1" x14ac:dyDescent="0.2">
      <c r="A18" s="423">
        <v>7</v>
      </c>
      <c r="B18" s="386"/>
      <c r="C18" s="387"/>
      <c r="D18" s="434">
        <f t="shared" si="0"/>
        <v>0</v>
      </c>
      <c r="E18" s="435">
        <f t="shared" si="1"/>
        <v>0</v>
      </c>
      <c r="F18" s="435">
        <f t="shared" si="2"/>
        <v>0</v>
      </c>
      <c r="G18" s="435">
        <f t="shared" si="3"/>
        <v>0</v>
      </c>
      <c r="H18" s="436">
        <f t="shared" si="4"/>
        <v>0</v>
      </c>
      <c r="I18" s="437">
        <f t="shared" si="5"/>
        <v>0</v>
      </c>
      <c r="J18" s="388"/>
      <c r="K18" s="389"/>
      <c r="L18" s="390"/>
    </row>
    <row r="19" spans="1:21" ht="20.100000000000001" customHeight="1" x14ac:dyDescent="0.2">
      <c r="A19" s="423">
        <v>8</v>
      </c>
      <c r="B19" s="386"/>
      <c r="C19" s="387"/>
      <c r="D19" s="434">
        <f t="shared" si="0"/>
        <v>0</v>
      </c>
      <c r="E19" s="435">
        <f t="shared" si="1"/>
        <v>0</v>
      </c>
      <c r="F19" s="435">
        <f t="shared" si="2"/>
        <v>0</v>
      </c>
      <c r="G19" s="435">
        <f t="shared" si="3"/>
        <v>0</v>
      </c>
      <c r="H19" s="436">
        <f t="shared" si="4"/>
        <v>0</v>
      </c>
      <c r="I19" s="437">
        <f t="shared" si="5"/>
        <v>0</v>
      </c>
      <c r="J19" s="388"/>
      <c r="K19" s="389"/>
      <c r="L19" s="390"/>
    </row>
    <row r="20" spans="1:21" ht="20.100000000000001" customHeight="1" x14ac:dyDescent="0.2">
      <c r="A20" s="423">
        <v>9</v>
      </c>
      <c r="B20" s="386"/>
      <c r="C20" s="387"/>
      <c r="D20" s="434">
        <f t="shared" si="0"/>
        <v>0</v>
      </c>
      <c r="E20" s="435">
        <f t="shared" si="1"/>
        <v>0</v>
      </c>
      <c r="F20" s="435">
        <f t="shared" si="2"/>
        <v>0</v>
      </c>
      <c r="G20" s="435">
        <f t="shared" si="3"/>
        <v>0</v>
      </c>
      <c r="H20" s="436">
        <f t="shared" si="4"/>
        <v>0</v>
      </c>
      <c r="I20" s="437">
        <f t="shared" si="5"/>
        <v>0</v>
      </c>
      <c r="J20" s="388"/>
      <c r="K20" s="389"/>
      <c r="L20" s="390"/>
      <c r="U20" s="215"/>
    </row>
    <row r="21" spans="1:21" ht="20.100000000000001" customHeight="1" x14ac:dyDescent="0.2">
      <c r="A21" s="423">
        <v>10</v>
      </c>
      <c r="B21" s="386"/>
      <c r="C21" s="387"/>
      <c r="D21" s="434">
        <f t="shared" si="0"/>
        <v>0</v>
      </c>
      <c r="E21" s="435">
        <f t="shared" si="1"/>
        <v>0</v>
      </c>
      <c r="F21" s="435">
        <f t="shared" si="2"/>
        <v>0</v>
      </c>
      <c r="G21" s="435">
        <f t="shared" si="3"/>
        <v>0</v>
      </c>
      <c r="H21" s="436">
        <f t="shared" si="4"/>
        <v>0</v>
      </c>
      <c r="I21" s="437">
        <f t="shared" si="5"/>
        <v>0</v>
      </c>
      <c r="J21" s="388"/>
      <c r="K21" s="389"/>
      <c r="L21" s="390"/>
      <c r="Q21" s="392"/>
      <c r="R21" s="392"/>
      <c r="S21" s="392"/>
      <c r="T21" s="394"/>
      <c r="U21" s="382"/>
    </row>
    <row r="22" spans="1:21" ht="20.100000000000001" customHeight="1" x14ac:dyDescent="0.2">
      <c r="A22" s="423">
        <v>11</v>
      </c>
      <c r="B22" s="386"/>
      <c r="C22" s="387"/>
      <c r="D22" s="434">
        <f t="shared" si="0"/>
        <v>0</v>
      </c>
      <c r="E22" s="435">
        <f t="shared" si="1"/>
        <v>0</v>
      </c>
      <c r="F22" s="435">
        <f t="shared" si="2"/>
        <v>0</v>
      </c>
      <c r="G22" s="435">
        <f t="shared" si="3"/>
        <v>0</v>
      </c>
      <c r="H22" s="436">
        <f t="shared" si="4"/>
        <v>0</v>
      </c>
      <c r="I22" s="437">
        <f t="shared" si="5"/>
        <v>0</v>
      </c>
      <c r="J22" s="388"/>
      <c r="K22" s="389"/>
      <c r="L22" s="390"/>
      <c r="Q22" s="393"/>
      <c r="R22" s="393"/>
      <c r="S22" s="393"/>
      <c r="T22" s="394"/>
      <c r="U22" s="382"/>
    </row>
    <row r="23" spans="1:21" ht="20.100000000000001" customHeight="1" x14ac:dyDescent="0.2">
      <c r="A23" s="423">
        <v>12</v>
      </c>
      <c r="B23" s="386"/>
      <c r="C23" s="387"/>
      <c r="D23" s="434">
        <f t="shared" si="0"/>
        <v>0</v>
      </c>
      <c r="E23" s="435">
        <f t="shared" si="1"/>
        <v>0</v>
      </c>
      <c r="F23" s="435">
        <f t="shared" si="2"/>
        <v>0</v>
      </c>
      <c r="G23" s="435">
        <f t="shared" si="3"/>
        <v>0</v>
      </c>
      <c r="H23" s="436">
        <f t="shared" si="4"/>
        <v>0</v>
      </c>
      <c r="I23" s="437">
        <f t="shared" si="5"/>
        <v>0</v>
      </c>
      <c r="J23" s="388"/>
      <c r="K23" s="389"/>
      <c r="L23" s="390"/>
      <c r="Q23" s="393"/>
      <c r="R23" s="393"/>
      <c r="S23" s="393"/>
      <c r="T23" s="394"/>
      <c r="U23" s="382"/>
    </row>
    <row r="24" spans="1:21" ht="20.100000000000001" customHeight="1" x14ac:dyDescent="0.2">
      <c r="A24" s="423">
        <v>13</v>
      </c>
      <c r="B24" s="386"/>
      <c r="C24" s="387"/>
      <c r="D24" s="434">
        <f t="shared" si="0"/>
        <v>0</v>
      </c>
      <c r="E24" s="435">
        <f t="shared" si="1"/>
        <v>0</v>
      </c>
      <c r="F24" s="435">
        <f t="shared" si="2"/>
        <v>0</v>
      </c>
      <c r="G24" s="435">
        <f t="shared" si="3"/>
        <v>0</v>
      </c>
      <c r="H24" s="436">
        <f t="shared" si="4"/>
        <v>0</v>
      </c>
      <c r="I24" s="437">
        <f t="shared" si="5"/>
        <v>0</v>
      </c>
      <c r="J24" s="388"/>
      <c r="K24" s="389"/>
      <c r="L24" s="390"/>
      <c r="Q24" s="393"/>
      <c r="R24" s="393"/>
      <c r="S24" s="393"/>
      <c r="T24" s="235"/>
      <c r="U24" s="215"/>
    </row>
    <row r="25" spans="1:21" ht="20.100000000000001" customHeight="1" x14ac:dyDescent="0.2">
      <c r="A25" s="423">
        <v>14</v>
      </c>
      <c r="B25" s="386"/>
      <c r="C25" s="387"/>
      <c r="D25" s="434">
        <f t="shared" si="0"/>
        <v>0</v>
      </c>
      <c r="E25" s="435">
        <f t="shared" si="1"/>
        <v>0</v>
      </c>
      <c r="F25" s="435">
        <f t="shared" si="2"/>
        <v>0</v>
      </c>
      <c r="G25" s="435">
        <f t="shared" si="3"/>
        <v>0</v>
      </c>
      <c r="H25" s="436">
        <f t="shared" si="4"/>
        <v>0</v>
      </c>
      <c r="I25" s="437">
        <f t="shared" si="5"/>
        <v>0</v>
      </c>
      <c r="J25" s="388"/>
      <c r="K25" s="389"/>
      <c r="L25" s="390"/>
      <c r="Q25" s="392"/>
      <c r="R25" s="392"/>
      <c r="S25" s="392"/>
      <c r="T25" s="392"/>
    </row>
    <row r="26" spans="1:21" ht="20.100000000000001" customHeight="1" x14ac:dyDescent="0.2">
      <c r="A26" s="423">
        <v>15</v>
      </c>
      <c r="B26" s="386"/>
      <c r="C26" s="387"/>
      <c r="D26" s="434">
        <f t="shared" si="0"/>
        <v>0</v>
      </c>
      <c r="E26" s="435">
        <f t="shared" si="1"/>
        <v>0</v>
      </c>
      <c r="F26" s="435">
        <f t="shared" si="2"/>
        <v>0</v>
      </c>
      <c r="G26" s="435">
        <f t="shared" si="3"/>
        <v>0</v>
      </c>
      <c r="H26" s="436">
        <f t="shared" si="4"/>
        <v>0</v>
      </c>
      <c r="I26" s="437">
        <f t="shared" si="5"/>
        <v>0</v>
      </c>
      <c r="J26" s="388"/>
      <c r="K26" s="389"/>
      <c r="L26" s="390"/>
    </row>
    <row r="27" spans="1:21" ht="20.100000000000001" customHeight="1" x14ac:dyDescent="0.2">
      <c r="A27" s="423">
        <v>16</v>
      </c>
      <c r="B27" s="386"/>
      <c r="C27" s="387"/>
      <c r="D27" s="434">
        <f t="shared" si="0"/>
        <v>0</v>
      </c>
      <c r="E27" s="435">
        <f t="shared" si="1"/>
        <v>0</v>
      </c>
      <c r="F27" s="435">
        <f t="shared" si="2"/>
        <v>0</v>
      </c>
      <c r="G27" s="435">
        <f t="shared" si="3"/>
        <v>0</v>
      </c>
      <c r="H27" s="436">
        <f t="shared" si="4"/>
        <v>0</v>
      </c>
      <c r="I27" s="437">
        <f t="shared" si="5"/>
        <v>0</v>
      </c>
      <c r="J27" s="388"/>
      <c r="K27" s="389"/>
      <c r="L27" s="390"/>
    </row>
    <row r="28" spans="1:21" ht="20.100000000000001" customHeight="1" x14ac:dyDescent="0.2">
      <c r="A28" s="423">
        <v>17</v>
      </c>
      <c r="B28" s="386"/>
      <c r="C28" s="387"/>
      <c r="D28" s="434">
        <f t="shared" si="0"/>
        <v>0</v>
      </c>
      <c r="E28" s="435">
        <f t="shared" si="1"/>
        <v>0</v>
      </c>
      <c r="F28" s="435">
        <f t="shared" si="2"/>
        <v>0</v>
      </c>
      <c r="G28" s="435">
        <f t="shared" si="3"/>
        <v>0</v>
      </c>
      <c r="H28" s="436">
        <f t="shared" si="4"/>
        <v>0</v>
      </c>
      <c r="I28" s="437">
        <f t="shared" si="5"/>
        <v>0</v>
      </c>
      <c r="J28" s="388"/>
      <c r="K28" s="389"/>
      <c r="L28" s="390"/>
    </row>
    <row r="29" spans="1:21" ht="20.100000000000001" customHeight="1" x14ac:dyDescent="0.2">
      <c r="A29" s="423">
        <v>18</v>
      </c>
      <c r="B29" s="386"/>
      <c r="C29" s="387"/>
      <c r="D29" s="438">
        <f t="shared" si="0"/>
        <v>0</v>
      </c>
      <c r="E29" s="439">
        <f t="shared" si="1"/>
        <v>0</v>
      </c>
      <c r="F29" s="439">
        <f t="shared" si="2"/>
        <v>0</v>
      </c>
      <c r="G29" s="439">
        <f t="shared" si="3"/>
        <v>0</v>
      </c>
      <c r="H29" s="440">
        <f t="shared" si="4"/>
        <v>0</v>
      </c>
      <c r="I29" s="441">
        <f t="shared" si="5"/>
        <v>0</v>
      </c>
      <c r="J29" s="388"/>
      <c r="K29" s="389"/>
      <c r="L29" s="390"/>
    </row>
    <row r="30" spans="1:21" ht="20.100000000000001" customHeight="1" x14ac:dyDescent="0.2">
      <c r="A30" s="423">
        <v>19</v>
      </c>
      <c r="B30" s="386"/>
      <c r="C30" s="387"/>
      <c r="D30" s="438">
        <f t="shared" si="0"/>
        <v>0</v>
      </c>
      <c r="E30" s="439">
        <f t="shared" si="1"/>
        <v>0</v>
      </c>
      <c r="F30" s="439">
        <f t="shared" si="2"/>
        <v>0</v>
      </c>
      <c r="G30" s="439">
        <f t="shared" si="3"/>
        <v>0</v>
      </c>
      <c r="H30" s="440">
        <f t="shared" si="4"/>
        <v>0</v>
      </c>
      <c r="I30" s="441">
        <f t="shared" si="5"/>
        <v>0</v>
      </c>
      <c r="J30" s="388"/>
      <c r="K30" s="389"/>
      <c r="L30" s="390"/>
    </row>
    <row r="31" spans="1:21" ht="20.100000000000001" customHeight="1" x14ac:dyDescent="0.2">
      <c r="A31" s="423">
        <v>20</v>
      </c>
      <c r="B31" s="386"/>
      <c r="C31" s="387"/>
      <c r="D31" s="434">
        <f t="shared" si="0"/>
        <v>0</v>
      </c>
      <c r="E31" s="435">
        <f t="shared" si="1"/>
        <v>0</v>
      </c>
      <c r="F31" s="435">
        <f t="shared" si="2"/>
        <v>0</v>
      </c>
      <c r="G31" s="435">
        <f t="shared" si="3"/>
        <v>0</v>
      </c>
      <c r="H31" s="436">
        <f t="shared" si="4"/>
        <v>0</v>
      </c>
      <c r="I31" s="437">
        <f t="shared" si="5"/>
        <v>0</v>
      </c>
      <c r="J31" s="388"/>
      <c r="K31" s="389"/>
      <c r="L31" s="390"/>
    </row>
    <row r="32" spans="1:21" ht="20.100000000000001" customHeight="1" x14ac:dyDescent="0.2">
      <c r="A32" s="422">
        <v>21</v>
      </c>
      <c r="B32" s="386"/>
      <c r="C32" s="387"/>
      <c r="D32" s="434">
        <f t="shared" si="0"/>
        <v>0</v>
      </c>
      <c r="E32" s="435">
        <f t="shared" si="1"/>
        <v>0</v>
      </c>
      <c r="F32" s="435">
        <f t="shared" si="2"/>
        <v>0</v>
      </c>
      <c r="G32" s="435">
        <f t="shared" si="3"/>
        <v>0</v>
      </c>
      <c r="H32" s="436">
        <f t="shared" si="4"/>
        <v>0</v>
      </c>
      <c r="I32" s="437">
        <f t="shared" si="5"/>
        <v>0</v>
      </c>
      <c r="J32" s="388"/>
      <c r="K32" s="389"/>
      <c r="L32" s="390"/>
    </row>
    <row r="33" spans="1:19" ht="20.100000000000001" customHeight="1" x14ac:dyDescent="0.2">
      <c r="A33" s="423">
        <v>22</v>
      </c>
      <c r="B33" s="386"/>
      <c r="C33" s="387"/>
      <c r="D33" s="434">
        <f t="shared" si="0"/>
        <v>0</v>
      </c>
      <c r="E33" s="435">
        <f t="shared" si="1"/>
        <v>0</v>
      </c>
      <c r="F33" s="435">
        <f t="shared" si="2"/>
        <v>0</v>
      </c>
      <c r="G33" s="435">
        <f t="shared" si="3"/>
        <v>0</v>
      </c>
      <c r="H33" s="436">
        <f t="shared" si="4"/>
        <v>0</v>
      </c>
      <c r="I33" s="437">
        <f t="shared" si="5"/>
        <v>0</v>
      </c>
      <c r="J33" s="388"/>
      <c r="K33" s="389"/>
      <c r="L33" s="390"/>
    </row>
    <row r="34" spans="1:19" ht="20.100000000000001" customHeight="1" x14ac:dyDescent="0.2">
      <c r="A34" s="423">
        <v>23</v>
      </c>
      <c r="B34" s="386"/>
      <c r="C34" s="387"/>
      <c r="D34" s="434">
        <f t="shared" si="0"/>
        <v>0</v>
      </c>
      <c r="E34" s="435">
        <f t="shared" si="1"/>
        <v>0</v>
      </c>
      <c r="F34" s="435">
        <f t="shared" si="2"/>
        <v>0</v>
      </c>
      <c r="G34" s="435">
        <f t="shared" si="3"/>
        <v>0</v>
      </c>
      <c r="H34" s="436">
        <f t="shared" si="4"/>
        <v>0</v>
      </c>
      <c r="I34" s="437">
        <f t="shared" si="5"/>
        <v>0</v>
      </c>
      <c r="J34" s="388"/>
      <c r="K34" s="389"/>
      <c r="L34" s="390"/>
    </row>
    <row r="35" spans="1:19" ht="20.100000000000001" customHeight="1" x14ac:dyDescent="0.2">
      <c r="A35" s="423">
        <v>24</v>
      </c>
      <c r="B35" s="386"/>
      <c r="C35" s="387"/>
      <c r="D35" s="434">
        <f t="shared" si="0"/>
        <v>0</v>
      </c>
      <c r="E35" s="435">
        <f t="shared" si="1"/>
        <v>0</v>
      </c>
      <c r="F35" s="435">
        <f t="shared" si="2"/>
        <v>0</v>
      </c>
      <c r="G35" s="435">
        <f t="shared" si="3"/>
        <v>0</v>
      </c>
      <c r="H35" s="436">
        <f t="shared" si="4"/>
        <v>0</v>
      </c>
      <c r="I35" s="437">
        <f t="shared" si="5"/>
        <v>0</v>
      </c>
      <c r="J35" s="388"/>
      <c r="K35" s="389"/>
      <c r="L35" s="390"/>
    </row>
    <row r="36" spans="1:19" ht="20.100000000000001" customHeight="1" x14ac:dyDescent="0.2">
      <c r="A36" s="423">
        <v>25</v>
      </c>
      <c r="B36" s="386"/>
      <c r="C36" s="387"/>
      <c r="D36" s="434">
        <f t="shared" si="0"/>
        <v>0</v>
      </c>
      <c r="E36" s="435">
        <f t="shared" si="1"/>
        <v>0</v>
      </c>
      <c r="F36" s="435">
        <f t="shared" si="2"/>
        <v>0</v>
      </c>
      <c r="G36" s="435">
        <f t="shared" si="3"/>
        <v>0</v>
      </c>
      <c r="H36" s="436">
        <f t="shared" si="4"/>
        <v>0</v>
      </c>
      <c r="I36" s="437">
        <f t="shared" si="5"/>
        <v>0</v>
      </c>
      <c r="J36" s="388"/>
      <c r="K36" s="389"/>
      <c r="L36" s="390"/>
    </row>
    <row r="37" spans="1:19" ht="20.100000000000001" customHeight="1" x14ac:dyDescent="0.2">
      <c r="A37" s="423">
        <v>26</v>
      </c>
      <c r="B37" s="386"/>
      <c r="C37" s="387"/>
      <c r="D37" s="434">
        <f t="shared" si="0"/>
        <v>0</v>
      </c>
      <c r="E37" s="435">
        <f t="shared" si="1"/>
        <v>0</v>
      </c>
      <c r="F37" s="435">
        <f t="shared" si="2"/>
        <v>0</v>
      </c>
      <c r="G37" s="435">
        <f t="shared" si="3"/>
        <v>0</v>
      </c>
      <c r="H37" s="436">
        <f t="shared" si="4"/>
        <v>0</v>
      </c>
      <c r="I37" s="437">
        <f t="shared" si="5"/>
        <v>0</v>
      </c>
      <c r="J37" s="388"/>
      <c r="K37" s="389"/>
      <c r="L37" s="390"/>
    </row>
    <row r="38" spans="1:19" ht="20.100000000000001" customHeight="1" x14ac:dyDescent="0.2">
      <c r="A38" s="423">
        <v>27</v>
      </c>
      <c r="B38" s="386"/>
      <c r="C38" s="387"/>
      <c r="D38" s="434">
        <f t="shared" si="0"/>
        <v>0</v>
      </c>
      <c r="E38" s="435">
        <f t="shared" si="1"/>
        <v>0</v>
      </c>
      <c r="F38" s="435">
        <f t="shared" si="2"/>
        <v>0</v>
      </c>
      <c r="G38" s="435">
        <f t="shared" si="3"/>
        <v>0</v>
      </c>
      <c r="H38" s="436">
        <f t="shared" si="4"/>
        <v>0</v>
      </c>
      <c r="I38" s="437">
        <f t="shared" si="5"/>
        <v>0</v>
      </c>
      <c r="J38" s="388"/>
      <c r="K38" s="389"/>
      <c r="L38" s="390"/>
    </row>
    <row r="39" spans="1:19" ht="20.100000000000001" customHeight="1" thickBot="1" x14ac:dyDescent="0.25">
      <c r="A39" s="423">
        <v>28</v>
      </c>
      <c r="B39" s="386"/>
      <c r="C39" s="387"/>
      <c r="D39" s="434">
        <f t="shared" si="0"/>
        <v>0</v>
      </c>
      <c r="E39" s="442">
        <f t="shared" si="1"/>
        <v>0</v>
      </c>
      <c r="F39" s="442">
        <f t="shared" si="2"/>
        <v>0</v>
      </c>
      <c r="G39" s="442">
        <f t="shared" si="3"/>
        <v>0</v>
      </c>
      <c r="H39" s="443">
        <f t="shared" si="4"/>
        <v>0</v>
      </c>
      <c r="I39" s="444">
        <f t="shared" si="5"/>
        <v>0</v>
      </c>
      <c r="J39" s="388"/>
      <c r="K39" s="389"/>
      <c r="L39" s="390"/>
      <c r="S39" s="378" t="s">
        <v>191</v>
      </c>
    </row>
    <row r="40" spans="1:19" ht="20.100000000000001" customHeight="1" thickBot="1" x14ac:dyDescent="0.25">
      <c r="A40" s="1271"/>
      <c r="B40" s="1272"/>
      <c r="C40" s="1273"/>
      <c r="D40" s="424">
        <f t="shared" ref="D40:I40" si="6">SUM(D12:D39)</f>
        <v>0</v>
      </c>
      <c r="E40" s="425">
        <f t="shared" si="6"/>
        <v>0</v>
      </c>
      <c r="F40" s="426">
        <f t="shared" si="6"/>
        <v>0</v>
      </c>
      <c r="G40" s="426">
        <f t="shared" si="6"/>
        <v>0</v>
      </c>
      <c r="H40" s="427">
        <f t="shared" si="6"/>
        <v>0</v>
      </c>
      <c r="I40" s="427">
        <f t="shared" si="6"/>
        <v>0</v>
      </c>
      <c r="J40" s="428"/>
      <c r="K40" s="429"/>
      <c r="L40" s="430"/>
    </row>
    <row r="41" spans="1:19" ht="20.100000000000001" customHeight="1" thickBot="1" x14ac:dyDescent="0.25">
      <c r="A41" s="415"/>
      <c r="B41" s="415"/>
      <c r="C41" s="431"/>
      <c r="D41" s="415"/>
      <c r="E41" s="415"/>
      <c r="F41" s="415"/>
      <c r="G41" s="432"/>
      <c r="H41" s="432"/>
      <c r="I41" s="432"/>
      <c r="J41" s="415"/>
      <c r="K41" s="415"/>
      <c r="L41" s="415"/>
    </row>
    <row r="42" spans="1:19" ht="33.75" customHeight="1" thickBot="1" x14ac:dyDescent="0.25">
      <c r="A42" s="415"/>
      <c r="B42" s="415"/>
      <c r="C42" s="431"/>
      <c r="D42" s="415"/>
      <c r="E42" s="415"/>
      <c r="F42" s="415"/>
      <c r="G42" s="415"/>
      <c r="H42" s="415"/>
      <c r="I42" s="415"/>
      <c r="J42" s="489" t="s">
        <v>398</v>
      </c>
      <c r="K42" s="489" t="s">
        <v>399</v>
      </c>
      <c r="L42" s="489" t="s">
        <v>410</v>
      </c>
    </row>
    <row r="43" spans="1:19" ht="20.100000000000001" customHeight="1" x14ac:dyDescent="0.2">
      <c r="A43" s="415" t="s">
        <v>356</v>
      </c>
      <c r="B43" s="415"/>
      <c r="C43" s="415"/>
      <c r="D43" s="415"/>
      <c r="E43" s="415"/>
      <c r="F43" s="415"/>
      <c r="G43" s="415"/>
      <c r="H43" s="415"/>
      <c r="I43" s="415"/>
      <c r="J43" s="404">
        <f>H40</f>
        <v>0</v>
      </c>
      <c r="K43" s="405">
        <f>I40</f>
        <v>0</v>
      </c>
      <c r="L43" s="406">
        <f>G40</f>
        <v>0</v>
      </c>
    </row>
    <row r="44" spans="1:19" ht="20.100000000000001" customHeight="1" thickBot="1" x14ac:dyDescent="0.25">
      <c r="A44" s="1274" t="str">
        <f>IF(L3="2. Klasse","Kosten BahnCard Business 2. Klasse","Kosten BahnCard Business 1. Klasse")</f>
        <v>Kosten BahnCard Business 2. Klasse</v>
      </c>
      <c r="B44" s="1274"/>
      <c r="C44" s="1275"/>
      <c r="D44" s="415"/>
      <c r="E44" s="415"/>
      <c r="F44" s="415"/>
      <c r="G44" s="415"/>
      <c r="H44" s="415"/>
      <c r="I44" s="415"/>
      <c r="J44" s="401">
        <f>IF(L3="2. Klasse",Behördenstammblatt!M23,Behördenstammblatt!M24)</f>
        <v>296.75</v>
      </c>
      <c r="K44" s="402">
        <f>IF(L3="2. Klasse",Behördenstammblatt!M27,Behördenstammblatt!M28)</f>
        <v>66.25</v>
      </c>
      <c r="L44" s="403">
        <f>IF(L3="2. Klasse",Behördenstammblatt!M31,Behördenstammblatt!M32)</f>
        <v>3961.9</v>
      </c>
    </row>
    <row r="45" spans="1:19" ht="20.100000000000001" customHeight="1" thickBot="1" x14ac:dyDescent="0.25">
      <c r="A45" s="1276" t="s">
        <v>357</v>
      </c>
      <c r="B45" s="1276"/>
      <c r="C45" s="415"/>
      <c r="D45" s="415"/>
      <c r="E45" s="415"/>
      <c r="F45" s="415"/>
      <c r="G45" s="415"/>
      <c r="H45" s="415"/>
      <c r="I45" s="415"/>
      <c r="J45" s="407">
        <f>J43-J44</f>
        <v>-296.75</v>
      </c>
      <c r="K45" s="407">
        <f>K43-K44</f>
        <v>-66.25</v>
      </c>
      <c r="L45" s="407">
        <f>L43-L44</f>
        <v>-3961.9</v>
      </c>
    </row>
    <row r="46" spans="1:19" ht="18" customHeight="1" x14ac:dyDescent="0.2">
      <c r="D46" s="395"/>
      <c r="E46" s="395"/>
      <c r="F46" s="395"/>
      <c r="J46" s="395"/>
      <c r="K46" s="395"/>
      <c r="L46" s="395"/>
    </row>
    <row r="59" spans="15:15" x14ac:dyDescent="0.2">
      <c r="O59" s="396"/>
    </row>
    <row r="61" spans="15:15" x14ac:dyDescent="0.2">
      <c r="O61" s="396"/>
    </row>
    <row r="63" spans="15:15" x14ac:dyDescent="0.2">
      <c r="O63" s="396"/>
    </row>
    <row r="64" spans="15:15" x14ac:dyDescent="0.2">
      <c r="O64" s="382"/>
    </row>
    <row r="65" spans="15:15" x14ac:dyDescent="0.2">
      <c r="O65" s="382"/>
    </row>
    <row r="66" spans="15:15" x14ac:dyDescent="0.2">
      <c r="O66" s="382"/>
    </row>
    <row r="97" spans="15:15" x14ac:dyDescent="0.2">
      <c r="O97" s="382"/>
    </row>
    <row r="98" spans="15:15" x14ac:dyDescent="0.2">
      <c r="O98" s="382"/>
    </row>
    <row r="99" spans="15:15" x14ac:dyDescent="0.2">
      <c r="O99" s="382"/>
    </row>
    <row r="100" spans="15:15" x14ac:dyDescent="0.2">
      <c r="O100" s="382"/>
    </row>
    <row r="117" spans="15:15" x14ac:dyDescent="0.2">
      <c r="O117" s="382"/>
    </row>
    <row r="118" spans="15:15" x14ac:dyDescent="0.2">
      <c r="O118" s="382"/>
    </row>
    <row r="123" spans="15:15" x14ac:dyDescent="0.2">
      <c r="O123" s="382"/>
    </row>
    <row r="134" spans="15:15" x14ac:dyDescent="0.2">
      <c r="O134" s="382"/>
    </row>
    <row r="135" spans="15:15" x14ac:dyDescent="0.2">
      <c r="O135" s="382"/>
    </row>
  </sheetData>
  <sheetProtection password="DA8F" sheet="1" selectLockedCells="1"/>
  <dataConsolidate/>
  <mergeCells count="16">
    <mergeCell ref="A1:L1"/>
    <mergeCell ref="A3:K3"/>
    <mergeCell ref="A4:B4"/>
    <mergeCell ref="C4:L4"/>
    <mergeCell ref="A5:B5"/>
    <mergeCell ref="K5:L5"/>
    <mergeCell ref="A40:C40"/>
    <mergeCell ref="A44:C44"/>
    <mergeCell ref="A45:B45"/>
    <mergeCell ref="A6:B6"/>
    <mergeCell ref="C6:J6"/>
    <mergeCell ref="A8:A9"/>
    <mergeCell ref="B8:B9"/>
    <mergeCell ref="C8:C9"/>
    <mergeCell ref="J8:L8"/>
    <mergeCell ref="A7:C7"/>
  </mergeCells>
  <dataValidations xWindow="115" yWindow="614" count="6">
    <dataValidation type="date" allowBlank="1" showInputMessage="1" showErrorMessage="1" errorTitle="Datum der Abrechnung" error="Bitte überprüfen Sie das Datum!_x000a_Anfangswert: 01.01.2006" sqref="L6">
      <formula1>38718</formula1>
      <formula2>73050</formula2>
    </dataValidation>
    <dataValidation type="date" allowBlank="1" showInputMessage="1" showErrorMessage="1" errorTitle="Datum der Dienstreise" error="Bitte überprüfen Sie das Datum!_x000a_Anfangswert: 01.01.2006" sqref="B13:B39">
      <formula1>38718</formula1>
      <formula2>73050</formula2>
    </dataValidation>
    <dataValidation type="list" allowBlank="1" showInputMessage="1" showErrorMessage="1" sqref="L3">
      <formula1>"2. Klasse,1. Klasse"</formula1>
    </dataValidation>
    <dataValidation type="date" allowBlank="1" showInputMessage="1" showErrorMessage="1" errorTitle="Datum der Dienstreise" error="Bitte überprüfen Sie das Datum!_x000a_Anfangswert: 01.01.2006" promptTitle="Fahrkosten" prompt="Erfassen Sie hier bitte die Kosten für die Fahrkarten der: _x000a_- letzten 12 Monate, z. B. anhand_x000a_   Ihrer Reisekostenabrechng.  oder_x000a_- geplanten Reisen innerh. d._x000a_  Geltungsdauer d. beantragten_x000a_  BahnCard über das TMS 1. Ausbaustufe_x000a_" sqref="B12">
      <formula1>38718</formula1>
      <formula2>73050</formula2>
    </dataValidation>
    <dataValidation type="list" allowBlank="1" showInputMessage="1" showErrorMessage="1" errorTitle="Datum der Abrechnung" error="Bitte überprüfen Sie das Datum!_x000a_Anfangswert: 01.01.2006" sqref="L7">
      <formula1>Bahncardart</formula1>
    </dataValidation>
    <dataValidation type="list" allowBlank="1" showInputMessage="1" showErrorMessage="1" sqref="J7">
      <formula1>"nein,ja"</formula1>
    </dataValidation>
  </dataValidations>
  <pageMargins left="0.55118110236220474" right="7.874015748031496E-2" top="0.70866141732283472" bottom="0.59055118110236227" header="0.23622047244094491" footer="0.15748031496062992"/>
  <pageSetup paperSize="9" scale="75" orientation="portrait" blackAndWhite="1"/>
  <headerFooter alignWithMargins="0">
    <oddFooter>&amp;L&amp;8Wirtschaftlichkeitsanalyse BahnCard Business
Anlage 1&amp;C&amp;8&amp;P/&amp;N&amp;R&amp;8Stand: Januar 2021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48</vt:i4>
      </vt:variant>
    </vt:vector>
  </HeadingPairs>
  <TitlesOfParts>
    <vt:vector size="62" baseType="lpstr">
      <vt:lpstr>Personenstammblatt</vt:lpstr>
      <vt:lpstr>Bedingungen</vt:lpstr>
      <vt:lpstr>Bedingungen Vz M</vt:lpstr>
      <vt:lpstr>Nutzungshinweise</vt:lpstr>
      <vt:lpstr>Dienstreiseantrag eintägig</vt:lpstr>
      <vt:lpstr>Reisekostenabrechnung eintägig</vt:lpstr>
      <vt:lpstr>Dienstreiseantrag mehrtägig</vt:lpstr>
      <vt:lpstr>Reisekostenabrechnung mehrtägig</vt:lpstr>
      <vt:lpstr>Wirtschaftlichkeit BahnCard</vt:lpstr>
      <vt:lpstr>Reisebüro</vt:lpstr>
      <vt:lpstr>Reisebüro Vz M</vt:lpstr>
      <vt:lpstr>Mitreisende</vt:lpstr>
      <vt:lpstr>Kostenübernahme</vt:lpstr>
      <vt:lpstr>Behördenstammblatt</vt:lpstr>
      <vt:lpstr>'Wirtschaftlichkeit BahnCard'!Bahncardart</vt:lpstr>
      <vt:lpstr>Bahncardart</vt:lpstr>
      <vt:lpstr>'Wirtschaftlichkeit BahnCard'!Beförderungsmittel</vt:lpstr>
      <vt:lpstr>Beförderungsmittel</vt:lpstr>
      <vt:lpstr>BeförderungsmittelNPÄ</vt:lpstr>
      <vt:lpstr>'Wirtschaftlichkeit BahnCard'!Behörden</vt:lpstr>
      <vt:lpstr>Behörden</vt:lpstr>
      <vt:lpstr>'Wirtschaftlichkeit BahnCard'!Bereiche</vt:lpstr>
      <vt:lpstr>Bereiche</vt:lpstr>
      <vt:lpstr>BereicheFM</vt:lpstr>
      <vt:lpstr>'Wirtschaftlichkeit BahnCard'!Dienstgeschäft</vt:lpstr>
      <vt:lpstr>Dienstgeschäft</vt:lpstr>
      <vt:lpstr>DienstgeschäftSBA</vt:lpstr>
      <vt:lpstr>Bedingungen!Druckbereich</vt:lpstr>
      <vt:lpstr>'Bedingungen Vz M'!Druckbereich</vt:lpstr>
      <vt:lpstr>'Dienstreiseantrag eintägig'!Druckbereich</vt:lpstr>
      <vt:lpstr>'Dienstreiseantrag mehrtägig'!Druckbereich</vt:lpstr>
      <vt:lpstr>Kostenübernahme!Druckbereich</vt:lpstr>
      <vt:lpstr>Mitreisende!Druckbereich</vt:lpstr>
      <vt:lpstr>Personenstammblatt!Druckbereich</vt:lpstr>
      <vt:lpstr>Reisebüro!Druckbereich</vt:lpstr>
      <vt:lpstr>'Reisebüro Vz M'!Druckbereich</vt:lpstr>
      <vt:lpstr>'Reisekostenabrechnung eintägig'!Druckbereich</vt:lpstr>
      <vt:lpstr>'Reisekostenabrechnung mehrtägig'!Druckbereich</vt:lpstr>
      <vt:lpstr>'Wirtschaftlichkeit BahnCard'!Druckbereich</vt:lpstr>
      <vt:lpstr>'Wirtschaftlichkeit BahnCard'!Drucktitel</vt:lpstr>
      <vt:lpstr>'Wirtschaftlichkeit BahnCard'!Haushalt</vt:lpstr>
      <vt:lpstr>Haushalt</vt:lpstr>
      <vt:lpstr>HaushaltFM</vt:lpstr>
      <vt:lpstr>Identifikation</vt:lpstr>
      <vt:lpstr>'Wirtschaftlichkeit BahnCard'!Kostenart</vt:lpstr>
      <vt:lpstr>Kostenart</vt:lpstr>
      <vt:lpstr>KostenartWit</vt:lpstr>
      <vt:lpstr>KostenBahnCard</vt:lpstr>
      <vt:lpstr>'Wirtschaftlichkeit BahnCard'!Kostenstelle</vt:lpstr>
      <vt:lpstr>Kostenstelle</vt:lpstr>
      <vt:lpstr>KostenstelleWit</vt:lpstr>
      <vt:lpstr>'Wirtschaftlichkeit BahnCard'!Kostenträger</vt:lpstr>
      <vt:lpstr>Kostenträger</vt:lpstr>
      <vt:lpstr>KostenträgerWit</vt:lpstr>
      <vt:lpstr>'Wirtschaftlichkeit BahnCard'!Projekt</vt:lpstr>
      <vt:lpstr>Projekt</vt:lpstr>
      <vt:lpstr>ProjektFM</vt:lpstr>
      <vt:lpstr>'Wirtschaftlichkeit BahnCard'!Reiseart1</vt:lpstr>
      <vt:lpstr>Reiseart1</vt:lpstr>
      <vt:lpstr>'Wirtschaftlichkeit BahnCard'!Reiseart2</vt:lpstr>
      <vt:lpstr>Reiseart2</vt:lpstr>
      <vt:lpstr>Ticketbereitstellung</vt:lpstr>
    </vt:vector>
  </TitlesOfParts>
  <Company>Finanzministerium MV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fm170f</dc:creator>
  <cp:lastModifiedBy>Buchholz, Frank</cp:lastModifiedBy>
  <cp:lastPrinted>2020-12-16T06:04:06Z</cp:lastPrinted>
  <dcterms:created xsi:type="dcterms:W3CDTF">2009-05-14T11:41:14Z</dcterms:created>
  <dcterms:modified xsi:type="dcterms:W3CDTF">2021-01-06T16:16:33Z</dcterms:modified>
</cp:coreProperties>
</file>